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135" windowWidth="23955" windowHeight="9795" firstSheet="1" activeTab="1"/>
  </bookViews>
  <sheets>
    <sheet name="Composite" sheetId="19" state="hidden" r:id="rId1"/>
    <sheet name="Composite Spreadsheet" sheetId="21" r:id="rId2"/>
    <sheet name="Congress" sheetId="1" r:id="rId3"/>
    <sheet name="Presidents" sheetId="5" r:id="rId4"/>
    <sheet name="Congress Scratch" sheetId="6" r:id="rId5"/>
    <sheet name="GDP" sheetId="14" r:id="rId6"/>
    <sheet name="GDI" sheetId="15" r:id="rId7"/>
    <sheet name="Income" sheetId="16" r:id="rId8"/>
    <sheet name="Unemployment" sheetId="17" r:id="rId9"/>
    <sheet name="Deficit" sheetId="20" r:id="rId10"/>
    <sheet name="S&amp;P 500" sheetId="22" r:id="rId11"/>
    <sheet name="Inflation" sheetId="23" r:id="rId12"/>
  </sheets>
  <calcPr calcId="125725" concurrentCalc="0"/>
</workbook>
</file>

<file path=xl/calcChain.xml><?xml version="1.0" encoding="utf-8"?>
<calcChain xmlns="http://schemas.openxmlformats.org/spreadsheetml/2006/main">
  <c r="AD37" i="21"/>
  <c r="AD38"/>
  <c r="AD39"/>
  <c r="AD40"/>
  <c r="AD41"/>
  <c r="AD42"/>
  <c r="AD43"/>
  <c r="AD44"/>
  <c r="AD45"/>
  <c r="AD46"/>
  <c r="AD47"/>
  <c r="AD48"/>
  <c r="AD49"/>
  <c r="AD50"/>
  <c r="AD51"/>
  <c r="AD52"/>
  <c r="AD53"/>
  <c r="AD54"/>
  <c r="AD55"/>
  <c r="AD56"/>
  <c r="AD57"/>
  <c r="AD58"/>
  <c r="AD59"/>
  <c r="AD60"/>
  <c r="AD61"/>
  <c r="AD62"/>
  <c r="AD63"/>
  <c r="AD64"/>
  <c r="AD65"/>
  <c r="AD66"/>
  <c r="AD67"/>
  <c r="AD68"/>
  <c r="AD69"/>
  <c r="AD70"/>
  <c r="AD71"/>
  <c r="AD72"/>
  <c r="AD73"/>
  <c r="AD74"/>
  <c r="AD75"/>
  <c r="AD76"/>
  <c r="AD77"/>
  <c r="AD78"/>
  <c r="AD79"/>
  <c r="AD80"/>
  <c r="AD81"/>
  <c r="AD82"/>
  <c r="AD83"/>
  <c r="AD84"/>
  <c r="AD85"/>
  <c r="AD86"/>
  <c r="AD87"/>
  <c r="AD88"/>
  <c r="AD89"/>
  <c r="AD90"/>
  <c r="AD91"/>
  <c r="AD92"/>
  <c r="AD93"/>
  <c r="AD94"/>
  <c r="AD95"/>
  <c r="AD96"/>
  <c r="AD97"/>
  <c r="AD98"/>
  <c r="AD99"/>
  <c r="AD100"/>
  <c r="AA100"/>
  <c r="AA99"/>
  <c r="AA98"/>
  <c r="AA97"/>
  <c r="AA96"/>
  <c r="AA95"/>
  <c r="AA94"/>
  <c r="AA93"/>
  <c r="AA92"/>
  <c r="AA91"/>
  <c r="AA90"/>
  <c r="AA89"/>
  <c r="AA88"/>
  <c r="AA87"/>
  <c r="AA86"/>
  <c r="AA85"/>
  <c r="AA84"/>
  <c r="AA83"/>
  <c r="AA82"/>
  <c r="AA81"/>
  <c r="AA80"/>
  <c r="AA79"/>
  <c r="AA78"/>
  <c r="AA77"/>
  <c r="AA76"/>
  <c r="AA75"/>
  <c r="AA74"/>
  <c r="AA73"/>
  <c r="AA72"/>
  <c r="AA71"/>
  <c r="AA70"/>
  <c r="AA69"/>
  <c r="AA68"/>
  <c r="AA67"/>
  <c r="AA66"/>
  <c r="AA65"/>
  <c r="AA64"/>
  <c r="AA63"/>
  <c r="AA62"/>
  <c r="AA61"/>
  <c r="AA60"/>
  <c r="AA59"/>
  <c r="AA58"/>
  <c r="AA57"/>
  <c r="AA56"/>
  <c r="AA55"/>
  <c r="AA54"/>
  <c r="AA53"/>
  <c r="AA52"/>
  <c r="AA51"/>
  <c r="AA50"/>
  <c r="AA49"/>
  <c r="AA48"/>
  <c r="AA47"/>
  <c r="AA46"/>
  <c r="AA45"/>
  <c r="AA44"/>
  <c r="AA43"/>
  <c r="AA42"/>
  <c r="AA41"/>
  <c r="AA40"/>
  <c r="AA39"/>
  <c r="AA38"/>
  <c r="AA37"/>
  <c r="AA36"/>
  <c r="AA35"/>
  <c r="AA34"/>
  <c r="AA33"/>
  <c r="AA32"/>
  <c r="AA31"/>
  <c r="AA30"/>
  <c r="AA29"/>
  <c r="AA28"/>
  <c r="AA27"/>
  <c r="AA26"/>
  <c r="AA25"/>
  <c r="AA24"/>
  <c r="AA23"/>
  <c r="AA22"/>
  <c r="AA21"/>
  <c r="AA20"/>
  <c r="AA19"/>
  <c r="AA18"/>
  <c r="AA17"/>
  <c r="AA16"/>
  <c r="AA15"/>
  <c r="AA14"/>
  <c r="AA13"/>
  <c r="AA12"/>
  <c r="AA11"/>
  <c r="AA10"/>
  <c r="AA9"/>
  <c r="AA8"/>
  <c r="AA7"/>
  <c r="AA6"/>
  <c r="W3"/>
  <c r="W4"/>
  <c r="W5"/>
  <c r="W6"/>
  <c r="W7"/>
  <c r="W8"/>
  <c r="W9"/>
  <c r="W10"/>
  <c r="W11"/>
  <c r="W12"/>
  <c r="W13"/>
  <c r="W14"/>
  <c r="W15"/>
  <c r="W16"/>
  <c r="W17"/>
  <c r="W18"/>
  <c r="W19"/>
  <c r="W20"/>
  <c r="W21"/>
  <c r="W22"/>
  <c r="W23"/>
  <c r="W24"/>
  <c r="W25"/>
  <c r="W26"/>
  <c r="W27"/>
  <c r="W28"/>
  <c r="W29"/>
  <c r="W30"/>
  <c r="W31"/>
  <c r="W32"/>
  <c r="W33"/>
  <c r="W34"/>
  <c r="W35"/>
  <c r="W36"/>
  <c r="W37"/>
  <c r="W38"/>
  <c r="W39"/>
  <c r="W40"/>
  <c r="W41"/>
  <c r="W42"/>
  <c r="W43"/>
  <c r="W44"/>
  <c r="W45"/>
  <c r="W46"/>
  <c r="W47"/>
  <c r="W48"/>
  <c r="W49"/>
  <c r="W50"/>
  <c r="W51"/>
  <c r="W52"/>
  <c r="W53"/>
  <c r="W54"/>
  <c r="W55"/>
  <c r="W56"/>
  <c r="W57"/>
  <c r="W58"/>
  <c r="W59"/>
  <c r="W60"/>
  <c r="W61"/>
  <c r="W62"/>
  <c r="W63"/>
  <c r="W64"/>
  <c r="W65"/>
  <c r="W66"/>
  <c r="W67"/>
  <c r="W68"/>
  <c r="W69"/>
  <c r="W70"/>
  <c r="W71"/>
  <c r="W72"/>
  <c r="W73"/>
  <c r="W74"/>
  <c r="W75"/>
  <c r="W76"/>
  <c r="W77"/>
  <c r="W78"/>
  <c r="W79"/>
  <c r="W80"/>
  <c r="W81"/>
  <c r="W82"/>
  <c r="W83"/>
  <c r="W84"/>
  <c r="W85"/>
  <c r="W86"/>
  <c r="W87"/>
  <c r="W88"/>
  <c r="W89"/>
  <c r="W90"/>
  <c r="W91"/>
  <c r="W92"/>
  <c r="W93"/>
  <c r="W94"/>
  <c r="W95"/>
  <c r="W96"/>
  <c r="W97"/>
  <c r="W98"/>
  <c r="W99"/>
  <c r="W100"/>
  <c r="AB100"/>
  <c r="AB99"/>
  <c r="AB98"/>
  <c r="AB97"/>
  <c r="AB96"/>
  <c r="AB95"/>
  <c r="AB94"/>
  <c r="AB93"/>
  <c r="AB92"/>
  <c r="AB91"/>
  <c r="AB90"/>
  <c r="AB89"/>
  <c r="AB88"/>
  <c r="AB87"/>
  <c r="AB86"/>
  <c r="AB85"/>
  <c r="AB84"/>
  <c r="AB83"/>
  <c r="AB82"/>
  <c r="AB81"/>
  <c r="AB80"/>
  <c r="AB79"/>
  <c r="AB78"/>
  <c r="AB77"/>
  <c r="AB76"/>
  <c r="AB75"/>
  <c r="AB74"/>
  <c r="AB73"/>
  <c r="AB72"/>
  <c r="AB71"/>
  <c r="AB70"/>
  <c r="AB69"/>
  <c r="AB68"/>
  <c r="AB67"/>
  <c r="AB66"/>
  <c r="AB65"/>
  <c r="AB64"/>
  <c r="AB63"/>
  <c r="AB62"/>
  <c r="AB61"/>
  <c r="AB60"/>
  <c r="AB59"/>
  <c r="AB58"/>
  <c r="AB57"/>
  <c r="AB56"/>
  <c r="AB55"/>
  <c r="AB54"/>
  <c r="AB53"/>
  <c r="AB52"/>
  <c r="AB51"/>
  <c r="AB50"/>
  <c r="AB49"/>
  <c r="AB48"/>
  <c r="AB47"/>
  <c r="AB46"/>
  <c r="AB45"/>
  <c r="AB44"/>
  <c r="AB43"/>
  <c r="AB42"/>
  <c r="AB41"/>
  <c r="AB40"/>
  <c r="AB39"/>
  <c r="AB38"/>
  <c r="AB37"/>
  <c r="AB36"/>
  <c r="AB35"/>
  <c r="AB34"/>
  <c r="AB33"/>
  <c r="AB32"/>
  <c r="AB31"/>
  <c r="AB30"/>
  <c r="AB29"/>
  <c r="AB28"/>
  <c r="AB27"/>
  <c r="AB26"/>
  <c r="AB25"/>
  <c r="AB24"/>
  <c r="AB23"/>
  <c r="AB22"/>
  <c r="AB21"/>
  <c r="AB20"/>
  <c r="AB19"/>
  <c r="AB18"/>
  <c r="AB17"/>
  <c r="AB16"/>
  <c r="AB15"/>
  <c r="AB14"/>
  <c r="AB13"/>
  <c r="AB12"/>
  <c r="AB11"/>
  <c r="AB10"/>
  <c r="AB9"/>
  <c r="AB8"/>
  <c r="AB7"/>
  <c r="R100"/>
  <c r="R99"/>
  <c r="R98"/>
  <c r="R97"/>
  <c r="R96"/>
  <c r="R95"/>
  <c r="R94"/>
  <c r="R93"/>
  <c r="R92"/>
  <c r="R91"/>
  <c r="R90"/>
  <c r="R89"/>
  <c r="R88"/>
  <c r="R87"/>
  <c r="R86"/>
  <c r="R85"/>
  <c r="R84"/>
  <c r="R83"/>
  <c r="R82"/>
  <c r="R81"/>
  <c r="R80"/>
  <c r="R79"/>
  <c r="R78"/>
  <c r="R77"/>
  <c r="R76"/>
  <c r="R75"/>
  <c r="R74"/>
  <c r="R73"/>
  <c r="R72"/>
  <c r="R71"/>
  <c r="R70"/>
  <c r="R69"/>
  <c r="R68"/>
  <c r="R67"/>
  <c r="R66"/>
  <c r="R65"/>
  <c r="R64"/>
  <c r="R63"/>
  <c r="R62"/>
  <c r="R61"/>
  <c r="R60"/>
  <c r="R59"/>
  <c r="R58"/>
  <c r="R57"/>
  <c r="R56"/>
  <c r="R55"/>
  <c r="R54"/>
  <c r="R53"/>
  <c r="R52"/>
  <c r="R51"/>
  <c r="R50"/>
  <c r="R49"/>
  <c r="R48"/>
  <c r="R47"/>
  <c r="R46"/>
  <c r="R45"/>
  <c r="R44"/>
  <c r="R43"/>
  <c r="R42"/>
  <c r="R41"/>
  <c r="R40"/>
  <c r="R39"/>
  <c r="R38"/>
  <c r="R37"/>
  <c r="R36"/>
  <c r="R35"/>
  <c r="R34"/>
  <c r="R33"/>
  <c r="R32"/>
  <c r="R31"/>
  <c r="R30"/>
  <c r="R29"/>
  <c r="R28"/>
  <c r="R27"/>
  <c r="R26"/>
  <c r="R25"/>
  <c r="R24"/>
  <c r="R23"/>
  <c r="R22"/>
  <c r="R21"/>
  <c r="R20"/>
  <c r="R19"/>
  <c r="R18"/>
  <c r="R17"/>
  <c r="R16"/>
  <c r="R15"/>
  <c r="C139" i="20"/>
  <c r="B98" i="15"/>
  <c r="E102" i="16"/>
  <c r="L102"/>
  <c r="K102"/>
  <c r="J102"/>
  <c r="I102"/>
  <c r="E101"/>
  <c r="L101"/>
  <c r="K101"/>
  <c r="J101"/>
  <c r="I101"/>
  <c r="E100"/>
  <c r="L100"/>
  <c r="K100"/>
  <c r="J100"/>
  <c r="I100"/>
  <c r="E99"/>
  <c r="L99"/>
  <c r="K99"/>
  <c r="J99"/>
  <c r="I99"/>
  <c r="E98"/>
  <c r="L98"/>
  <c r="K98"/>
  <c r="J98"/>
  <c r="I98"/>
  <c r="E97"/>
  <c r="L97"/>
  <c r="K97"/>
  <c r="J97"/>
  <c r="I97"/>
  <c r="E96"/>
  <c r="L96"/>
  <c r="K96"/>
  <c r="J96"/>
  <c r="I96"/>
  <c r="E95"/>
  <c r="L95"/>
  <c r="K95"/>
  <c r="J95"/>
  <c r="I95"/>
  <c r="E94"/>
  <c r="L94"/>
  <c r="K94"/>
  <c r="J94"/>
  <c r="I94"/>
  <c r="E93"/>
  <c r="L93"/>
  <c r="K93"/>
  <c r="J93"/>
  <c r="I93"/>
  <c r="E92"/>
  <c r="L92"/>
  <c r="K92"/>
  <c r="J92"/>
  <c r="I92"/>
  <c r="E91"/>
  <c r="L91"/>
  <c r="K91"/>
  <c r="J91"/>
  <c r="I91"/>
  <c r="E90"/>
  <c r="L90"/>
  <c r="K90"/>
  <c r="J90"/>
  <c r="I90"/>
  <c r="E89"/>
  <c r="L89"/>
  <c r="K89"/>
  <c r="J89"/>
  <c r="I89"/>
  <c r="E88"/>
  <c r="L88"/>
  <c r="K88"/>
  <c r="J88"/>
  <c r="I88"/>
  <c r="E87"/>
  <c r="L87"/>
  <c r="K87"/>
  <c r="J87"/>
  <c r="I87"/>
  <c r="E86"/>
  <c r="L86"/>
  <c r="K86"/>
  <c r="J86"/>
  <c r="I86"/>
  <c r="E85"/>
  <c r="L85"/>
  <c r="K85"/>
  <c r="J85"/>
  <c r="I85"/>
  <c r="E84"/>
  <c r="L84"/>
  <c r="K84"/>
  <c r="J84"/>
  <c r="I84"/>
  <c r="E83"/>
  <c r="L83"/>
  <c r="K83"/>
  <c r="J83"/>
  <c r="I83"/>
  <c r="E82"/>
  <c r="L82"/>
  <c r="K82"/>
  <c r="J82"/>
  <c r="I82"/>
  <c r="E81"/>
  <c r="L81"/>
  <c r="K81"/>
  <c r="J81"/>
  <c r="I81"/>
  <c r="E80"/>
  <c r="L80"/>
  <c r="K80"/>
  <c r="J80"/>
  <c r="I80"/>
  <c r="E79"/>
  <c r="L79"/>
  <c r="K79"/>
  <c r="J79"/>
  <c r="I79"/>
  <c r="E78"/>
  <c r="L78"/>
  <c r="K78"/>
  <c r="J78"/>
  <c r="I78"/>
  <c r="E77"/>
  <c r="L77"/>
  <c r="K77"/>
  <c r="J77"/>
  <c r="I77"/>
  <c r="E76"/>
  <c r="L76"/>
  <c r="K76"/>
  <c r="J76"/>
  <c r="I76"/>
  <c r="E75"/>
  <c r="L75"/>
  <c r="K75"/>
  <c r="J75"/>
  <c r="I75"/>
  <c r="E74"/>
  <c r="L74"/>
  <c r="K74"/>
  <c r="J74"/>
  <c r="I74"/>
  <c r="E73"/>
  <c r="L73"/>
  <c r="K73"/>
  <c r="J73"/>
  <c r="I73"/>
  <c r="E72"/>
  <c r="L72"/>
  <c r="K72"/>
  <c r="J72"/>
  <c r="I72"/>
  <c r="E71"/>
  <c r="L71"/>
  <c r="K71"/>
  <c r="J71"/>
  <c r="I71"/>
  <c r="E70"/>
  <c r="L70"/>
  <c r="K70"/>
  <c r="J70"/>
  <c r="I70"/>
  <c r="E69"/>
  <c r="L69"/>
  <c r="K69"/>
  <c r="J69"/>
  <c r="I69"/>
  <c r="E68"/>
  <c r="L68"/>
  <c r="K68"/>
  <c r="J68"/>
  <c r="I68"/>
  <c r="E67"/>
  <c r="L67"/>
  <c r="K67"/>
  <c r="J67"/>
  <c r="I67"/>
  <c r="E66"/>
  <c r="L66"/>
  <c r="K66"/>
  <c r="J66"/>
  <c r="I66"/>
  <c r="E65"/>
  <c r="L65"/>
  <c r="K65"/>
  <c r="J65"/>
  <c r="I65"/>
  <c r="E64"/>
  <c r="L64"/>
  <c r="K64"/>
  <c r="J64"/>
  <c r="I64"/>
  <c r="E63"/>
  <c r="L63"/>
  <c r="K63"/>
  <c r="J63"/>
  <c r="I63"/>
  <c r="E62"/>
  <c r="L62"/>
  <c r="K62"/>
  <c r="J62"/>
  <c r="I62"/>
  <c r="E61"/>
  <c r="L61"/>
  <c r="K61"/>
  <c r="J61"/>
  <c r="I61"/>
  <c r="E60"/>
  <c r="L60"/>
  <c r="K60"/>
  <c r="J60"/>
  <c r="I60"/>
  <c r="E59"/>
  <c r="L59"/>
  <c r="K59"/>
  <c r="J59"/>
  <c r="I59"/>
  <c r="E58"/>
  <c r="L58"/>
  <c r="K58"/>
  <c r="J58"/>
  <c r="I58"/>
  <c r="E57"/>
  <c r="L57"/>
  <c r="K57"/>
  <c r="J57"/>
  <c r="I57"/>
  <c r="E56"/>
  <c r="L56"/>
  <c r="K56"/>
  <c r="J56"/>
  <c r="I56"/>
  <c r="E55"/>
  <c r="L55"/>
  <c r="K55"/>
  <c r="J55"/>
  <c r="I55"/>
  <c r="E54"/>
  <c r="L54"/>
  <c r="K54"/>
  <c r="J54"/>
  <c r="I54"/>
  <c r="E53"/>
  <c r="L53"/>
  <c r="K53"/>
  <c r="J53"/>
  <c r="I53"/>
  <c r="E52"/>
  <c r="L52"/>
  <c r="K52"/>
  <c r="J52"/>
  <c r="I52"/>
  <c r="E51"/>
  <c r="L51"/>
  <c r="K51"/>
  <c r="J51"/>
  <c r="I51"/>
  <c r="E50"/>
  <c r="L50"/>
  <c r="K50"/>
  <c r="J50"/>
  <c r="I50"/>
  <c r="E49"/>
  <c r="L49"/>
  <c r="K49"/>
  <c r="J49"/>
  <c r="I49"/>
  <c r="E48"/>
  <c r="L48"/>
  <c r="K48"/>
  <c r="J48"/>
  <c r="I48"/>
  <c r="E47"/>
  <c r="L47"/>
  <c r="K47"/>
  <c r="J47"/>
  <c r="I47"/>
  <c r="E46"/>
  <c r="L46"/>
  <c r="K46"/>
  <c r="J46"/>
  <c r="I46"/>
  <c r="E45"/>
  <c r="L45"/>
  <c r="K45"/>
  <c r="J45"/>
  <c r="I45"/>
  <c r="E44"/>
  <c r="L44"/>
  <c r="K44"/>
  <c r="J44"/>
  <c r="I44"/>
  <c r="E43"/>
  <c r="L43"/>
  <c r="K43"/>
  <c r="J43"/>
  <c r="I43"/>
  <c r="E42"/>
  <c r="L42"/>
  <c r="K42"/>
  <c r="J42"/>
  <c r="I42"/>
  <c r="E41"/>
  <c r="L41"/>
  <c r="K41"/>
  <c r="J41"/>
  <c r="I41"/>
  <c r="E40"/>
  <c r="L40"/>
  <c r="K40"/>
  <c r="J40"/>
  <c r="I40"/>
  <c r="E39"/>
  <c r="L39"/>
  <c r="K39"/>
  <c r="J39"/>
  <c r="I39"/>
  <c r="E38"/>
  <c r="L38"/>
  <c r="K38"/>
  <c r="J38"/>
  <c r="I38"/>
  <c r="E37"/>
  <c r="L37"/>
  <c r="K37"/>
  <c r="J37"/>
  <c r="I37"/>
  <c r="E36"/>
  <c r="L36"/>
  <c r="K36"/>
  <c r="J36"/>
  <c r="I36"/>
  <c r="E35"/>
  <c r="L35"/>
  <c r="K35"/>
  <c r="J35"/>
  <c r="I35"/>
  <c r="E34"/>
  <c r="L34"/>
  <c r="K34"/>
  <c r="J34"/>
  <c r="I34"/>
  <c r="E33"/>
  <c r="L33"/>
  <c r="K33"/>
  <c r="J33"/>
  <c r="I33"/>
  <c r="E32"/>
  <c r="L32"/>
  <c r="K32"/>
  <c r="J32"/>
  <c r="I32"/>
  <c r="E31"/>
  <c r="L31"/>
  <c r="K31"/>
  <c r="J31"/>
  <c r="I31"/>
  <c r="E30"/>
  <c r="L30"/>
  <c r="K30"/>
  <c r="J30"/>
  <c r="I30"/>
  <c r="E29"/>
  <c r="L29"/>
  <c r="K29"/>
  <c r="J29"/>
  <c r="I29"/>
  <c r="E28"/>
  <c r="L28"/>
  <c r="K28"/>
  <c r="J28"/>
  <c r="I28"/>
  <c r="E27"/>
  <c r="L27"/>
  <c r="K27"/>
  <c r="J27"/>
  <c r="I27"/>
  <c r="E26"/>
  <c r="L26"/>
  <c r="K26"/>
  <c r="J26"/>
  <c r="I26"/>
  <c r="E25"/>
  <c r="L25"/>
  <c r="K25"/>
  <c r="J25"/>
  <c r="I25"/>
  <c r="E24"/>
  <c r="L24"/>
  <c r="K24"/>
  <c r="J24"/>
  <c r="I24"/>
  <c r="E23"/>
  <c r="L23"/>
  <c r="K23"/>
  <c r="J23"/>
  <c r="I23"/>
  <c r="E22"/>
  <c r="L22"/>
  <c r="K22"/>
  <c r="J22"/>
  <c r="I22"/>
  <c r="E21"/>
  <c r="L21"/>
  <c r="K21"/>
  <c r="J21"/>
  <c r="I21"/>
  <c r="E20"/>
  <c r="L20"/>
  <c r="K20"/>
  <c r="J20"/>
  <c r="I20"/>
  <c r="E19"/>
  <c r="L19"/>
  <c r="K19"/>
  <c r="J19"/>
  <c r="I19"/>
  <c r="E18"/>
  <c r="L18"/>
  <c r="K18"/>
  <c r="J18"/>
  <c r="I18"/>
  <c r="E17"/>
  <c r="L17"/>
  <c r="K17"/>
  <c r="J17"/>
  <c r="I17"/>
  <c r="E16"/>
  <c r="L16"/>
  <c r="K16"/>
  <c r="J16"/>
  <c r="I16"/>
  <c r="E15"/>
  <c r="L15"/>
  <c r="K15"/>
  <c r="J15"/>
  <c r="I15"/>
  <c r="E14"/>
  <c r="L14"/>
  <c r="K14"/>
  <c r="J14"/>
  <c r="I14"/>
  <c r="E13"/>
  <c r="L13"/>
  <c r="K13"/>
  <c r="J13"/>
  <c r="I13"/>
  <c r="E12"/>
  <c r="L12"/>
  <c r="K12"/>
  <c r="J12"/>
  <c r="I12"/>
  <c r="E11"/>
  <c r="L11"/>
  <c r="K11"/>
  <c r="J11"/>
  <c r="I11"/>
  <c r="E10"/>
  <c r="L10"/>
  <c r="K10"/>
  <c r="J10"/>
  <c r="I10"/>
  <c r="E9"/>
  <c r="L9"/>
  <c r="K9"/>
  <c r="J9"/>
  <c r="I9"/>
  <c r="E8"/>
  <c r="L8"/>
  <c r="K8"/>
  <c r="J8"/>
  <c r="I8"/>
  <c r="E7"/>
  <c r="L7"/>
  <c r="K7"/>
  <c r="J7"/>
  <c r="I7"/>
  <c r="J16" i="21"/>
  <c r="Q16"/>
  <c r="J17"/>
  <c r="Q17"/>
  <c r="J18"/>
  <c r="Q18"/>
  <c r="J19"/>
  <c r="Q19"/>
  <c r="J20"/>
  <c r="Q20"/>
  <c r="J21"/>
  <c r="Q21"/>
  <c r="J22"/>
  <c r="Q22"/>
  <c r="J23"/>
  <c r="Q23"/>
  <c r="J24"/>
  <c r="Q24"/>
  <c r="J25"/>
  <c r="Q25"/>
  <c r="J26"/>
  <c r="Q26"/>
  <c r="J27"/>
  <c r="Q27"/>
  <c r="J28"/>
  <c r="Q28"/>
  <c r="J29"/>
  <c r="Q29"/>
  <c r="J30"/>
  <c r="Q30"/>
  <c r="J31"/>
  <c r="Q31"/>
  <c r="J32"/>
  <c r="Q32"/>
  <c r="J33"/>
  <c r="Q33"/>
  <c r="J34"/>
  <c r="Q34"/>
  <c r="J35"/>
  <c r="Q35"/>
  <c r="J36"/>
  <c r="Q36"/>
  <c r="J37"/>
  <c r="Q37"/>
  <c r="J38"/>
  <c r="Q38"/>
  <c r="J39"/>
  <c r="Q39"/>
  <c r="J40"/>
  <c r="Q40"/>
  <c r="J41"/>
  <c r="Q41"/>
  <c r="J42"/>
  <c r="Q42"/>
  <c r="J43"/>
  <c r="Q43"/>
  <c r="J44"/>
  <c r="Q44"/>
  <c r="J45"/>
  <c r="Q45"/>
  <c r="J46"/>
  <c r="Q46"/>
  <c r="J47"/>
  <c r="Q47"/>
  <c r="J48"/>
  <c r="Q48"/>
  <c r="J49"/>
  <c r="Q49"/>
  <c r="J50"/>
  <c r="Q50"/>
  <c r="J51"/>
  <c r="Q51"/>
  <c r="J52"/>
  <c r="Q52"/>
  <c r="J53"/>
  <c r="Q53"/>
  <c r="J54"/>
  <c r="Q54"/>
  <c r="J55"/>
  <c r="Q55"/>
  <c r="J56"/>
  <c r="Q56"/>
  <c r="J57"/>
  <c r="Q57"/>
  <c r="J58"/>
  <c r="Q58"/>
  <c r="J59"/>
  <c r="Q59"/>
  <c r="J60"/>
  <c r="Q60"/>
  <c r="J61"/>
  <c r="Q61"/>
  <c r="J62"/>
  <c r="Q62"/>
  <c r="J63"/>
  <c r="Q63"/>
  <c r="J64"/>
  <c r="Q64"/>
  <c r="J65"/>
  <c r="Q65"/>
  <c r="J66"/>
  <c r="Q66"/>
  <c r="J67"/>
  <c r="Q67"/>
  <c r="J68"/>
  <c r="Q68"/>
  <c r="J69"/>
  <c r="Q69"/>
  <c r="J70"/>
  <c r="Q70"/>
  <c r="J71"/>
  <c r="Q71"/>
  <c r="J72"/>
  <c r="Q72"/>
  <c r="J73"/>
  <c r="Q73"/>
  <c r="J74"/>
  <c r="Q74"/>
  <c r="J75"/>
  <c r="Q75"/>
  <c r="J76"/>
  <c r="Q76"/>
  <c r="J77"/>
  <c r="Q77"/>
  <c r="J78"/>
  <c r="Q78"/>
  <c r="J79"/>
  <c r="Q79"/>
  <c r="J80"/>
  <c r="Q80"/>
  <c r="J81"/>
  <c r="Q81"/>
  <c r="J82"/>
  <c r="Q82"/>
  <c r="J83"/>
  <c r="Q83"/>
  <c r="J84"/>
  <c r="Q84"/>
  <c r="J85"/>
  <c r="Q85"/>
  <c r="J86"/>
  <c r="Q86"/>
  <c r="J87"/>
  <c r="Q87"/>
  <c r="J88"/>
  <c r="Q88"/>
  <c r="J89"/>
  <c r="Q89"/>
  <c r="J90"/>
  <c r="Q90"/>
  <c r="J91"/>
  <c r="Q91"/>
  <c r="J92"/>
  <c r="Q92"/>
  <c r="J93"/>
  <c r="Q93"/>
  <c r="J94"/>
  <c r="Q94"/>
  <c r="J95"/>
  <c r="Q95"/>
  <c r="J96"/>
  <c r="Q96"/>
  <c r="J97"/>
  <c r="Q97"/>
  <c r="J98"/>
  <c r="Q98"/>
  <c r="J99"/>
  <c r="Q99"/>
  <c r="BE93" i="14"/>
  <c r="BE92"/>
  <c r="BE91"/>
  <c r="BE90"/>
  <c r="BE89"/>
  <c r="BE88"/>
  <c r="BE87"/>
  <c r="BE86"/>
  <c r="BE85"/>
  <c r="BE84"/>
  <c r="BE83"/>
  <c r="BE82"/>
  <c r="BE81"/>
  <c r="BE80"/>
  <c r="BE79"/>
  <c r="BE78"/>
  <c r="BE77"/>
  <c r="BE76"/>
  <c r="BE75"/>
  <c r="BE74"/>
  <c r="BE73"/>
  <c r="BE72"/>
  <c r="BE71"/>
  <c r="BE70"/>
  <c r="BE69"/>
  <c r="BE68"/>
  <c r="BE67"/>
  <c r="BE66"/>
  <c r="BE65"/>
  <c r="BE64"/>
  <c r="BE63"/>
  <c r="BE62"/>
  <c r="BE61"/>
  <c r="BE60"/>
  <c r="BE59"/>
  <c r="BE58"/>
  <c r="BE57"/>
  <c r="BE56"/>
  <c r="BE55"/>
  <c r="BE54"/>
  <c r="BE53"/>
  <c r="BE52"/>
  <c r="BE51"/>
  <c r="BE50"/>
  <c r="BE49"/>
  <c r="BE48"/>
  <c r="BE47"/>
  <c r="BE46"/>
  <c r="BE45"/>
  <c r="BE44"/>
  <c r="BE43"/>
  <c r="BE42"/>
  <c r="BE41"/>
  <c r="BE40"/>
  <c r="BE39"/>
  <c r="BE38"/>
  <c r="BE37"/>
  <c r="BE36"/>
  <c r="BE35"/>
  <c r="BE34"/>
  <c r="BE33"/>
  <c r="BE32"/>
  <c r="BE31"/>
  <c r="BE30"/>
  <c r="BE29"/>
  <c r="BE28"/>
  <c r="BE27"/>
  <c r="BE26"/>
  <c r="BE25"/>
  <c r="BE24"/>
  <c r="BE23"/>
  <c r="BE22"/>
  <c r="BE21"/>
  <c r="BE20"/>
  <c r="BE19"/>
  <c r="BE18"/>
  <c r="BE17"/>
  <c r="BE16"/>
  <c r="BE15"/>
  <c r="BE14"/>
  <c r="BE13"/>
  <c r="N103" i="23"/>
  <c r="H770" i="22"/>
  <c r="H758"/>
  <c r="H746"/>
  <c r="H734"/>
  <c r="H722"/>
  <c r="H710"/>
  <c r="H698"/>
  <c r="H686"/>
  <c r="H674"/>
  <c r="H662"/>
  <c r="H650"/>
  <c r="H638"/>
  <c r="H626"/>
  <c r="H614"/>
  <c r="H602"/>
  <c r="H590"/>
  <c r="H578"/>
  <c r="H566"/>
  <c r="H554"/>
  <c r="H542"/>
  <c r="H530"/>
  <c r="H518"/>
  <c r="H506"/>
  <c r="H494"/>
  <c r="H482"/>
  <c r="H470"/>
  <c r="H458"/>
  <c r="H446"/>
  <c r="H434"/>
  <c r="H422"/>
  <c r="H410"/>
  <c r="H398"/>
  <c r="H386"/>
  <c r="H374"/>
  <c r="H362"/>
  <c r="H350"/>
  <c r="H338"/>
  <c r="H326"/>
  <c r="H314"/>
  <c r="H302"/>
  <c r="H290"/>
  <c r="H278"/>
  <c r="H266"/>
  <c r="H254"/>
  <c r="H242"/>
  <c r="H230"/>
  <c r="H218"/>
  <c r="H206"/>
  <c r="H194"/>
  <c r="H182"/>
  <c r="H170"/>
  <c r="H158"/>
  <c r="H146"/>
  <c r="H134"/>
  <c r="H122"/>
  <c r="H110"/>
  <c r="H98"/>
  <c r="H86"/>
  <c r="H74"/>
  <c r="H62"/>
  <c r="H50"/>
  <c r="H38"/>
  <c r="H26"/>
  <c r="H14"/>
  <c r="H2"/>
  <c r="AJ107" i="19"/>
  <c r="AJ106"/>
  <c r="AJ105"/>
  <c r="AJ104"/>
  <c r="AJ103"/>
  <c r="AJ102"/>
  <c r="AJ101"/>
  <c r="AJ100"/>
  <c r="AJ99"/>
  <c r="AJ98"/>
  <c r="AJ97"/>
  <c r="AJ96"/>
  <c r="AJ95"/>
  <c r="AJ94"/>
  <c r="AJ124"/>
  <c r="AJ123"/>
  <c r="AJ122"/>
  <c r="AJ121"/>
  <c r="AJ120"/>
  <c r="AJ119"/>
  <c r="AJ118"/>
  <c r="AJ117"/>
  <c r="AJ116"/>
  <c r="AJ115"/>
  <c r="AJ114"/>
  <c r="AJ113"/>
  <c r="AJ112"/>
  <c r="AJ111"/>
  <c r="AJ110"/>
  <c r="AJ109"/>
  <c r="AJ108"/>
  <c r="AO191"/>
  <c r="AO190"/>
  <c r="AO189"/>
  <c r="AO188"/>
  <c r="AO187"/>
  <c r="AO186"/>
  <c r="AO185"/>
  <c r="AO184"/>
  <c r="AO183"/>
  <c r="AO182"/>
  <c r="AO181"/>
  <c r="AO180"/>
  <c r="AO179"/>
  <c r="AO178"/>
  <c r="AO177"/>
  <c r="AO176"/>
  <c r="AO175"/>
  <c r="AO174"/>
  <c r="AO173"/>
  <c r="AO172"/>
  <c r="AO171"/>
  <c r="AO170"/>
  <c r="AO169"/>
  <c r="AO168"/>
  <c r="AO167"/>
  <c r="AO166"/>
  <c r="AO165"/>
  <c r="AO164"/>
  <c r="AO163"/>
  <c r="AO162"/>
  <c r="AO161"/>
  <c r="AO160"/>
  <c r="AO159"/>
  <c r="AO158"/>
  <c r="AO157"/>
  <c r="AO156"/>
  <c r="AO155"/>
  <c r="AO154"/>
  <c r="AO153"/>
  <c r="AO152"/>
  <c r="AO151"/>
  <c r="AO150"/>
  <c r="AO149"/>
  <c r="AO148"/>
  <c r="AO147"/>
  <c r="AO146"/>
  <c r="AO145"/>
  <c r="AO144"/>
  <c r="AO143"/>
  <c r="AO142"/>
  <c r="AO141"/>
  <c r="AO140"/>
  <c r="AO139"/>
  <c r="AO138"/>
  <c r="AO137"/>
  <c r="AO136"/>
  <c r="AO135"/>
  <c r="AO134"/>
  <c r="AO133"/>
  <c r="AO132"/>
  <c r="AO131"/>
  <c r="AO130"/>
  <c r="AO129"/>
  <c r="AO128"/>
  <c r="AO127"/>
  <c r="AO126"/>
  <c r="AO125"/>
  <c r="AO124"/>
  <c r="AO123"/>
  <c r="AO122"/>
  <c r="AO121"/>
  <c r="AO120"/>
  <c r="AO119"/>
  <c r="AO118"/>
  <c r="AO117"/>
  <c r="AO116"/>
  <c r="AO115"/>
  <c r="AO114"/>
  <c r="AO113"/>
  <c r="AO112"/>
  <c r="AO111"/>
  <c r="AO110"/>
  <c r="AO109"/>
  <c r="AO108"/>
  <c r="AO107"/>
  <c r="AN191"/>
  <c r="AN190"/>
  <c r="AN189"/>
  <c r="AN188"/>
  <c r="AN187"/>
  <c r="AN186"/>
  <c r="AN185"/>
  <c r="AN184"/>
  <c r="AN183"/>
  <c r="AN182"/>
  <c r="AN181"/>
  <c r="AN180"/>
  <c r="AN179"/>
  <c r="AN178"/>
  <c r="AN177"/>
  <c r="AN176"/>
  <c r="AN175"/>
  <c r="AN174"/>
  <c r="AN173"/>
  <c r="AN172"/>
  <c r="AN171"/>
  <c r="AN170"/>
  <c r="AN169"/>
  <c r="AN168"/>
  <c r="AN167"/>
  <c r="AN166"/>
  <c r="AN165"/>
  <c r="AN164"/>
  <c r="AN163"/>
  <c r="AN162"/>
  <c r="AN161"/>
  <c r="AN160"/>
  <c r="AN159"/>
  <c r="AN158"/>
  <c r="AN157"/>
  <c r="AN156"/>
  <c r="AN155"/>
  <c r="AN154"/>
  <c r="AN153"/>
  <c r="AN152"/>
  <c r="AN151"/>
  <c r="AN150"/>
  <c r="AN149"/>
  <c r="AN148"/>
  <c r="AN147"/>
  <c r="AN146"/>
  <c r="AN145"/>
  <c r="AN144"/>
  <c r="AN143"/>
  <c r="AN142"/>
  <c r="AN141"/>
  <c r="AN140"/>
  <c r="AN139"/>
  <c r="AN138"/>
  <c r="AN137"/>
  <c r="AN136"/>
  <c r="AN135"/>
  <c r="AN134"/>
  <c r="AN133"/>
  <c r="AN132"/>
  <c r="AN131"/>
  <c r="AN130"/>
  <c r="AN129"/>
  <c r="AN128"/>
  <c r="AN127"/>
  <c r="AN126"/>
  <c r="AN125"/>
  <c r="AN124"/>
  <c r="AN123"/>
  <c r="AN122"/>
  <c r="AN121"/>
  <c r="AN120"/>
  <c r="AN119"/>
  <c r="AN118"/>
  <c r="AN117"/>
  <c r="AN116"/>
  <c r="AN115"/>
  <c r="AN114"/>
  <c r="AN113"/>
  <c r="AN112"/>
  <c r="AN111"/>
  <c r="AN110"/>
  <c r="AN109"/>
  <c r="AN108"/>
  <c r="AN107"/>
  <c r="AI189"/>
  <c r="AH189"/>
  <c r="AG189"/>
  <c r="AF189"/>
  <c r="AI188"/>
  <c r="AH188"/>
  <c r="AG188"/>
  <c r="AF188"/>
  <c r="AI187"/>
  <c r="AH187"/>
  <c r="AG187"/>
  <c r="AF187"/>
  <c r="AI186"/>
  <c r="AH186"/>
  <c r="AG186"/>
  <c r="AF186"/>
  <c r="AI185"/>
  <c r="AH185"/>
  <c r="AG185"/>
  <c r="AF185"/>
  <c r="AI184"/>
  <c r="AH184"/>
  <c r="AG184"/>
  <c r="AF184"/>
  <c r="AI183"/>
  <c r="AH183"/>
  <c r="AG183"/>
  <c r="AF183"/>
  <c r="AI182"/>
  <c r="AH182"/>
  <c r="AG182"/>
  <c r="AF182"/>
  <c r="AI181"/>
  <c r="AH181"/>
  <c r="AG181"/>
  <c r="AF181"/>
  <c r="AI180"/>
  <c r="AH180"/>
  <c r="AG180"/>
  <c r="AF180"/>
  <c r="AI179"/>
  <c r="AH179"/>
  <c r="AG179"/>
  <c r="AF179"/>
  <c r="AI178"/>
  <c r="AH178"/>
  <c r="AG178"/>
  <c r="AF178"/>
  <c r="AI177"/>
  <c r="AH177"/>
  <c r="AG177"/>
  <c r="AF177"/>
  <c r="AI176"/>
  <c r="AH176"/>
  <c r="AG176"/>
  <c r="AF176"/>
  <c r="AI175"/>
  <c r="AH175"/>
  <c r="AG175"/>
  <c r="AF175"/>
  <c r="AI174"/>
  <c r="AH174"/>
  <c r="AG174"/>
  <c r="AF174"/>
  <c r="AI173"/>
  <c r="AH173"/>
  <c r="AG173"/>
  <c r="AF173"/>
  <c r="AI172"/>
  <c r="AH172"/>
  <c r="AG172"/>
  <c r="AF172"/>
  <c r="AI171"/>
  <c r="AH171"/>
  <c r="AG171"/>
  <c r="AF171"/>
  <c r="AI170"/>
  <c r="AH170"/>
  <c r="AG170"/>
  <c r="AF170"/>
  <c r="AI169"/>
  <c r="AH169"/>
  <c r="AG169"/>
  <c r="AF169"/>
  <c r="AI168"/>
  <c r="AH168"/>
  <c r="AG168"/>
  <c r="AF168"/>
  <c r="AI167"/>
  <c r="AH167"/>
  <c r="AG167"/>
  <c r="AF167"/>
  <c r="AI166"/>
  <c r="AH166"/>
  <c r="AG166"/>
  <c r="AF166"/>
  <c r="AI165"/>
  <c r="AH165"/>
  <c r="AG165"/>
  <c r="AF165"/>
  <c r="AI164"/>
  <c r="AH164"/>
  <c r="AG164"/>
  <c r="AF164"/>
  <c r="AI163"/>
  <c r="AH163"/>
  <c r="AG163"/>
  <c r="AF163"/>
  <c r="AI162"/>
  <c r="AH162"/>
  <c r="AG162"/>
  <c r="AF162"/>
  <c r="AI161"/>
  <c r="AH161"/>
  <c r="AG161"/>
  <c r="AF161"/>
  <c r="AI160"/>
  <c r="AH160"/>
  <c r="AG160"/>
  <c r="AF160"/>
  <c r="AI159"/>
  <c r="AH159"/>
  <c r="AG159"/>
  <c r="AF159"/>
  <c r="AI158"/>
  <c r="AH158"/>
  <c r="AG158"/>
  <c r="AF158"/>
  <c r="AI157"/>
  <c r="AH157"/>
  <c r="AG157"/>
  <c r="AF157"/>
  <c r="AI156"/>
  <c r="AH156"/>
  <c r="AG156"/>
  <c r="AF156"/>
  <c r="AI155"/>
  <c r="AH155"/>
  <c r="AG155"/>
  <c r="AF155"/>
  <c r="AI154"/>
  <c r="AH154"/>
  <c r="AG154"/>
  <c r="AF154"/>
  <c r="AI153"/>
  <c r="AH153"/>
  <c r="AG153"/>
  <c r="AF153"/>
  <c r="AI152"/>
  <c r="AH152"/>
  <c r="AG152"/>
  <c r="AF152"/>
  <c r="AI151"/>
  <c r="AH151"/>
  <c r="AG151"/>
  <c r="AF151"/>
  <c r="AI150"/>
  <c r="AH150"/>
  <c r="AG150"/>
  <c r="AF150"/>
  <c r="AI149"/>
  <c r="AH149"/>
  <c r="AG149"/>
  <c r="AF149"/>
  <c r="AI148"/>
  <c r="AH148"/>
  <c r="AG148"/>
  <c r="AF148"/>
  <c r="AI147"/>
  <c r="AH147"/>
  <c r="AG147"/>
  <c r="AF147"/>
  <c r="AI146"/>
  <c r="AH146"/>
  <c r="AG146"/>
  <c r="AF146"/>
  <c r="AI145"/>
  <c r="AH145"/>
  <c r="AG145"/>
  <c r="AF145"/>
  <c r="AI144"/>
  <c r="AH144"/>
  <c r="AG144"/>
  <c r="AF144"/>
  <c r="AI143"/>
  <c r="AH143"/>
  <c r="AG143"/>
  <c r="AF143"/>
  <c r="AI142"/>
  <c r="AH142"/>
  <c r="AG142"/>
  <c r="AF142"/>
  <c r="AI141"/>
  <c r="AH141"/>
  <c r="AG141"/>
  <c r="AF141"/>
  <c r="AI140"/>
  <c r="AH140"/>
  <c r="AG140"/>
  <c r="AF140"/>
  <c r="AI139"/>
  <c r="AH139"/>
  <c r="AG139"/>
  <c r="AF139"/>
  <c r="AI138"/>
  <c r="AH138"/>
  <c r="AG138"/>
  <c r="AF138"/>
  <c r="AI137"/>
  <c r="AH137"/>
  <c r="AG137"/>
  <c r="AF137"/>
  <c r="AI136"/>
  <c r="AH136"/>
  <c r="AG136"/>
  <c r="AF136"/>
  <c r="AI135"/>
  <c r="AH135"/>
  <c r="AG135"/>
  <c r="AF135"/>
  <c r="AI134"/>
  <c r="AH134"/>
  <c r="AG134"/>
  <c r="AF134"/>
  <c r="AI133"/>
  <c r="AH133"/>
  <c r="AG133"/>
  <c r="AF133"/>
  <c r="AI132"/>
  <c r="AH132"/>
  <c r="AG132"/>
  <c r="AF132"/>
  <c r="AI131"/>
  <c r="AH131"/>
  <c r="AG131"/>
  <c r="AF131"/>
  <c r="AI130"/>
  <c r="AH130"/>
  <c r="AG130"/>
  <c r="AF130"/>
  <c r="AI129"/>
  <c r="AH129"/>
  <c r="AG129"/>
  <c r="AF129"/>
  <c r="AI128"/>
  <c r="AH128"/>
  <c r="AG128"/>
  <c r="AF128"/>
  <c r="AI127"/>
  <c r="AH127"/>
  <c r="AG127"/>
  <c r="AF127"/>
  <c r="AI126"/>
  <c r="AH126"/>
  <c r="AG126"/>
  <c r="AF126"/>
  <c r="AI125"/>
  <c r="AH125"/>
  <c r="AG125"/>
  <c r="AF125"/>
  <c r="AI124"/>
  <c r="AH124"/>
  <c r="AG124"/>
  <c r="AF124"/>
  <c r="AI123"/>
  <c r="AH123"/>
  <c r="AG123"/>
  <c r="AF123"/>
  <c r="AI122"/>
  <c r="AH122"/>
  <c r="AG122"/>
  <c r="AF122"/>
  <c r="AI121"/>
  <c r="AH121"/>
  <c r="AG121"/>
  <c r="AF121"/>
  <c r="AI120"/>
  <c r="AH120"/>
  <c r="AG120"/>
  <c r="AF120"/>
  <c r="AI119"/>
  <c r="AH119"/>
  <c r="AG119"/>
  <c r="AF119"/>
  <c r="AI118"/>
  <c r="AH118"/>
  <c r="AG118"/>
  <c r="AF118"/>
  <c r="AI117"/>
  <c r="AH117"/>
  <c r="AG117"/>
  <c r="AF117"/>
  <c r="AI116"/>
  <c r="AH116"/>
  <c r="AG116"/>
  <c r="AF116"/>
  <c r="AI115"/>
  <c r="AH115"/>
  <c r="AG115"/>
  <c r="AF115"/>
  <c r="AI114"/>
  <c r="AH114"/>
  <c r="AG114"/>
  <c r="AF114"/>
  <c r="AI113"/>
  <c r="AH113"/>
  <c r="AG113"/>
  <c r="AF113"/>
  <c r="AI112"/>
  <c r="AH112"/>
  <c r="AG112"/>
  <c r="AF112"/>
  <c r="AI111"/>
  <c r="AH111"/>
  <c r="AG111"/>
  <c r="AF111"/>
  <c r="AI110"/>
  <c r="AH110"/>
  <c r="AG110"/>
  <c r="AF110"/>
  <c r="AI109"/>
  <c r="AH109"/>
  <c r="AG109"/>
  <c r="AF109"/>
  <c r="AI108"/>
  <c r="AH108"/>
  <c r="AG108"/>
  <c r="AF108"/>
  <c r="AI107"/>
  <c r="AH107"/>
  <c r="AG107"/>
  <c r="AF107"/>
  <c r="AI106"/>
  <c r="AH106"/>
  <c r="AG106"/>
  <c r="AF106"/>
  <c r="AI105"/>
  <c r="AH105"/>
  <c r="AG105"/>
  <c r="AF105"/>
  <c r="AI104"/>
  <c r="AH104"/>
  <c r="AG104"/>
  <c r="AF104"/>
  <c r="AI103"/>
  <c r="AH103"/>
  <c r="AG103"/>
  <c r="AF103"/>
  <c r="AI102"/>
  <c r="AH102"/>
  <c r="AG102"/>
  <c r="AF102"/>
  <c r="AI101"/>
  <c r="AH101"/>
  <c r="AG101"/>
  <c r="AF101"/>
  <c r="AI100"/>
  <c r="AH100"/>
  <c r="AG100"/>
  <c r="AF100"/>
  <c r="AI99"/>
  <c r="AH99"/>
  <c r="AG99"/>
  <c r="AF99"/>
  <c r="AI98"/>
  <c r="AH98"/>
  <c r="AG98"/>
  <c r="AF98"/>
  <c r="AI97"/>
  <c r="AH97"/>
  <c r="AG97"/>
  <c r="AF97"/>
  <c r="AI96"/>
  <c r="AH96"/>
  <c r="AG96"/>
  <c r="AF96"/>
  <c r="AI95"/>
  <c r="AH95"/>
  <c r="AG95"/>
  <c r="AF95"/>
  <c r="AI94"/>
  <c r="AH94"/>
  <c r="AF94"/>
  <c r="AG94"/>
  <c r="AJ191"/>
  <c r="AJ190"/>
  <c r="AJ189"/>
  <c r="AJ188"/>
  <c r="AJ187"/>
  <c r="AJ186"/>
  <c r="AJ185"/>
  <c r="AJ184"/>
  <c r="AJ183"/>
  <c r="AJ182"/>
  <c r="AJ181"/>
  <c r="AJ180"/>
  <c r="AJ179"/>
  <c r="AJ178"/>
  <c r="AJ177"/>
  <c r="AJ176"/>
  <c r="AJ175"/>
  <c r="AJ174"/>
  <c r="AJ173"/>
  <c r="AJ172"/>
  <c r="AJ171"/>
  <c r="AJ170"/>
  <c r="AJ169"/>
  <c r="AJ168"/>
  <c r="AJ167"/>
  <c r="AJ166"/>
  <c r="AJ165"/>
  <c r="AJ164"/>
  <c r="AJ163"/>
  <c r="AJ162"/>
  <c r="AJ161"/>
  <c r="AJ160"/>
  <c r="AJ159"/>
  <c r="AJ158"/>
  <c r="AJ157"/>
  <c r="AJ156"/>
  <c r="AJ155"/>
  <c r="AJ154"/>
  <c r="AJ153"/>
  <c r="AJ152"/>
  <c r="AJ151"/>
  <c r="AJ150"/>
  <c r="AJ149"/>
  <c r="AJ148"/>
  <c r="AJ147"/>
  <c r="AJ146"/>
  <c r="AJ145"/>
  <c r="AJ144"/>
  <c r="AJ143"/>
  <c r="AJ142"/>
  <c r="AJ141"/>
  <c r="AJ140"/>
  <c r="AJ139"/>
  <c r="AJ138"/>
  <c r="AJ137"/>
  <c r="AJ136"/>
  <c r="AJ135"/>
  <c r="AJ134"/>
  <c r="AJ133"/>
  <c r="AJ132"/>
  <c r="AJ131"/>
  <c r="AJ130"/>
  <c r="AJ129"/>
  <c r="AJ128"/>
  <c r="AJ127"/>
  <c r="AJ126"/>
  <c r="AJ125"/>
  <c r="AE191"/>
  <c r="AE190"/>
  <c r="AE189"/>
  <c r="AE188"/>
  <c r="AE187"/>
  <c r="AE186"/>
  <c r="AE185"/>
  <c r="AE184"/>
  <c r="AE183"/>
  <c r="AE182"/>
  <c r="AE181"/>
  <c r="AE180"/>
  <c r="AE179"/>
  <c r="AE178"/>
  <c r="AE177"/>
  <c r="AE176"/>
  <c r="AE175"/>
  <c r="AE174"/>
  <c r="AE173"/>
  <c r="AE172"/>
  <c r="AE171"/>
  <c r="AE170"/>
  <c r="AE169"/>
  <c r="AE168"/>
  <c r="AE167"/>
  <c r="AE166"/>
  <c r="AE165"/>
  <c r="AE164"/>
  <c r="AE163"/>
  <c r="AE162"/>
  <c r="AE161"/>
  <c r="AE160"/>
  <c r="AE159"/>
  <c r="AE158"/>
  <c r="AE157"/>
  <c r="AE156"/>
  <c r="AE155"/>
  <c r="AE154"/>
  <c r="AE153"/>
  <c r="AE152"/>
  <c r="AE151"/>
  <c r="AE150"/>
  <c r="AE149"/>
  <c r="AE148"/>
  <c r="AE147"/>
  <c r="AE146"/>
  <c r="AE145"/>
  <c r="AE144"/>
  <c r="AE143"/>
  <c r="AE142"/>
  <c r="AE141"/>
  <c r="AE140"/>
  <c r="AE139"/>
  <c r="AE138"/>
  <c r="AE137"/>
  <c r="AE136"/>
  <c r="AE135"/>
  <c r="AE134"/>
  <c r="AE133"/>
  <c r="AE132"/>
  <c r="AE131"/>
  <c r="AE130"/>
  <c r="AE129"/>
  <c r="AE128"/>
  <c r="AE127"/>
  <c r="AE126"/>
  <c r="AE125"/>
  <c r="AE124"/>
  <c r="AE123"/>
  <c r="AE122"/>
  <c r="AE121"/>
  <c r="AE120"/>
  <c r="AE119"/>
  <c r="AE118"/>
  <c r="AE117"/>
  <c r="AE116"/>
  <c r="AE115"/>
  <c r="AE114"/>
  <c r="AE113"/>
  <c r="AE112"/>
  <c r="AE111"/>
  <c r="AE110"/>
  <c r="AE109"/>
  <c r="AE108"/>
  <c r="AE107"/>
  <c r="AE106"/>
  <c r="AD190"/>
  <c r="AD189"/>
  <c r="AD188"/>
  <c r="AD187"/>
  <c r="AD186"/>
  <c r="AD185"/>
  <c r="AD184"/>
  <c r="AD183"/>
  <c r="AD182"/>
  <c r="AD181"/>
  <c r="AD180"/>
  <c r="AD179"/>
  <c r="AD178"/>
  <c r="AD177"/>
  <c r="AD176"/>
  <c r="AD175"/>
  <c r="AD174"/>
  <c r="AD173"/>
  <c r="AD172"/>
  <c r="AD171"/>
  <c r="AD170"/>
  <c r="AD169"/>
  <c r="AD168"/>
  <c r="AD167"/>
  <c r="AD166"/>
  <c r="AD165"/>
  <c r="AD164"/>
  <c r="AD163"/>
  <c r="AD162"/>
  <c r="AD161"/>
  <c r="AD160"/>
  <c r="AD159"/>
  <c r="AD158"/>
  <c r="AD157"/>
  <c r="AD156"/>
  <c r="AD155"/>
  <c r="AD154"/>
  <c r="AD153"/>
  <c r="AD152"/>
  <c r="AD151"/>
  <c r="AD150"/>
  <c r="AD149"/>
  <c r="AD148"/>
  <c r="AD147"/>
  <c r="AD146"/>
  <c r="AD145"/>
  <c r="AD144"/>
  <c r="AD143"/>
  <c r="AD142"/>
  <c r="AD141"/>
  <c r="AD140"/>
  <c r="AD139"/>
  <c r="AD138"/>
  <c r="AD137"/>
  <c r="AD136"/>
  <c r="AD135"/>
  <c r="AD134"/>
  <c r="AD133"/>
  <c r="AD132"/>
  <c r="AD131"/>
  <c r="AD130"/>
  <c r="AD129"/>
  <c r="AD128"/>
  <c r="AD127"/>
  <c r="AD126"/>
  <c r="AD125"/>
  <c r="AD124"/>
  <c r="AD123"/>
  <c r="AD122"/>
  <c r="AD121"/>
  <c r="AD120"/>
  <c r="AD119"/>
  <c r="AD118"/>
  <c r="AD117"/>
  <c r="AD116"/>
  <c r="AD115"/>
  <c r="AD114"/>
  <c r="AD113"/>
  <c r="AD112"/>
  <c r="AD111"/>
  <c r="AD110"/>
  <c r="AD109"/>
  <c r="AD108"/>
  <c r="AD107"/>
  <c r="D703"/>
  <c r="C703"/>
  <c r="D702"/>
  <c r="C702"/>
  <c r="D701"/>
  <c r="C701"/>
  <c r="D700"/>
  <c r="C700"/>
  <c r="D699"/>
  <c r="C699"/>
  <c r="D698"/>
  <c r="C698"/>
  <c r="D697"/>
  <c r="C697"/>
  <c r="D696"/>
  <c r="C696"/>
  <c r="D695"/>
  <c r="C695"/>
  <c r="D694"/>
  <c r="C694"/>
  <c r="D693"/>
  <c r="C693"/>
  <c r="D692"/>
  <c r="C692"/>
  <c r="D691"/>
  <c r="C691"/>
  <c r="D690"/>
  <c r="C690"/>
  <c r="D689"/>
  <c r="C689"/>
  <c r="D688"/>
  <c r="C688"/>
  <c r="D687"/>
  <c r="C687"/>
  <c r="D686"/>
  <c r="C686"/>
  <c r="D685"/>
  <c r="C685"/>
  <c r="D684"/>
  <c r="C684"/>
  <c r="D683"/>
  <c r="C683"/>
  <c r="D682"/>
  <c r="C682"/>
  <c r="D681"/>
  <c r="C681"/>
  <c r="D680"/>
  <c r="C680"/>
  <c r="D679"/>
  <c r="C679"/>
  <c r="D678"/>
  <c r="C678"/>
  <c r="D677"/>
  <c r="C677"/>
  <c r="D676"/>
  <c r="C676"/>
  <c r="D675"/>
  <c r="C675"/>
  <c r="D674"/>
  <c r="C674"/>
  <c r="D673"/>
  <c r="C673"/>
  <c r="D672"/>
  <c r="C672"/>
  <c r="D671"/>
  <c r="C671"/>
  <c r="D670"/>
  <c r="C670"/>
  <c r="D669"/>
  <c r="C669"/>
  <c r="D668"/>
  <c r="C668"/>
  <c r="D667"/>
  <c r="C667"/>
  <c r="D666"/>
  <c r="C666"/>
  <c r="D665"/>
  <c r="C665"/>
  <c r="D664"/>
  <c r="C664"/>
  <c r="D663"/>
  <c r="C663"/>
  <c r="D662"/>
  <c r="C662"/>
  <c r="D661"/>
  <c r="C661"/>
  <c r="D660"/>
  <c r="C660"/>
  <c r="D659"/>
  <c r="C659"/>
  <c r="D658"/>
  <c r="C658"/>
  <c r="D657"/>
  <c r="C657"/>
  <c r="D656"/>
  <c r="C656"/>
  <c r="D655"/>
  <c r="C655"/>
  <c r="D654"/>
  <c r="C654"/>
  <c r="D653"/>
  <c r="C653"/>
  <c r="D652"/>
  <c r="C652"/>
  <c r="D651"/>
  <c r="C651"/>
  <c r="D650"/>
  <c r="C650"/>
  <c r="D649"/>
  <c r="C649"/>
  <c r="D648"/>
  <c r="C648"/>
  <c r="D647"/>
  <c r="C647"/>
  <c r="D646"/>
  <c r="C646"/>
  <c r="D645"/>
  <c r="C645"/>
  <c r="D644"/>
  <c r="C644"/>
  <c r="D643"/>
  <c r="C643"/>
  <c r="D642"/>
  <c r="C642"/>
  <c r="D641"/>
  <c r="C641"/>
  <c r="D640"/>
  <c r="C640"/>
  <c r="D639"/>
  <c r="C639"/>
  <c r="D638"/>
  <c r="C638"/>
  <c r="D637"/>
  <c r="C637"/>
  <c r="D636"/>
  <c r="C636"/>
  <c r="D635"/>
  <c r="C635"/>
  <c r="D634"/>
  <c r="C634"/>
  <c r="D633"/>
  <c r="C633"/>
  <c r="D632"/>
  <c r="C632"/>
  <c r="D631"/>
  <c r="C631"/>
  <c r="D630"/>
  <c r="C630"/>
  <c r="D629"/>
  <c r="C629"/>
  <c r="D628"/>
  <c r="C628"/>
  <c r="D627"/>
  <c r="C627"/>
  <c r="D626"/>
  <c r="C626"/>
  <c r="D625"/>
  <c r="C625"/>
  <c r="D624"/>
  <c r="C624"/>
  <c r="D623"/>
  <c r="C623"/>
  <c r="D622"/>
  <c r="C622"/>
  <c r="D621"/>
  <c r="C621"/>
  <c r="D620"/>
  <c r="C620"/>
  <c r="D619"/>
  <c r="C619"/>
  <c r="D618"/>
  <c r="C618"/>
  <c r="D617"/>
  <c r="C617"/>
  <c r="D616"/>
  <c r="C616"/>
  <c r="D615"/>
  <c r="C615"/>
  <c r="D614"/>
  <c r="C614"/>
  <c r="D613"/>
  <c r="C613"/>
  <c r="D612"/>
  <c r="C612"/>
  <c r="D611"/>
  <c r="C611"/>
  <c r="D610"/>
  <c r="C610"/>
  <c r="D609"/>
  <c r="C609"/>
  <c r="D608"/>
  <c r="C608"/>
  <c r="D607"/>
  <c r="C607"/>
  <c r="D606"/>
  <c r="C606"/>
  <c r="D605"/>
  <c r="C605"/>
  <c r="D604"/>
  <c r="C604"/>
  <c r="D603"/>
  <c r="C603"/>
  <c r="D602"/>
  <c r="C602"/>
  <c r="D601"/>
  <c r="C601"/>
  <c r="D600"/>
  <c r="C600"/>
  <c r="D599"/>
  <c r="C599"/>
  <c r="D598"/>
  <c r="C598"/>
  <c r="D597"/>
  <c r="C597"/>
  <c r="D596"/>
  <c r="C596"/>
  <c r="D595"/>
  <c r="C595"/>
  <c r="D594"/>
  <c r="C594"/>
  <c r="D593"/>
  <c r="C593"/>
  <c r="D592"/>
  <c r="C592"/>
  <c r="D591"/>
  <c r="C591"/>
  <c r="D590"/>
  <c r="C590"/>
  <c r="D589"/>
  <c r="C589"/>
  <c r="D588"/>
  <c r="C588"/>
  <c r="D587"/>
  <c r="C587"/>
  <c r="D586"/>
  <c r="C586"/>
  <c r="D585"/>
  <c r="C585"/>
  <c r="D584"/>
  <c r="C584"/>
  <c r="D583"/>
  <c r="C583"/>
  <c r="D582"/>
  <c r="C582"/>
  <c r="D581"/>
  <c r="C581"/>
  <c r="D580"/>
  <c r="C580"/>
  <c r="D579"/>
  <c r="C579"/>
  <c r="D578"/>
  <c r="C578"/>
  <c r="D577"/>
  <c r="C577"/>
  <c r="D576"/>
  <c r="C576"/>
  <c r="D575"/>
  <c r="C575"/>
  <c r="D574"/>
  <c r="C574"/>
  <c r="D573"/>
  <c r="C573"/>
  <c r="D572"/>
  <c r="C572"/>
  <c r="D571"/>
  <c r="C571"/>
  <c r="D570"/>
  <c r="C570"/>
  <c r="D569"/>
  <c r="C569"/>
  <c r="D568"/>
  <c r="C568"/>
  <c r="D567"/>
  <c r="C567"/>
  <c r="D566"/>
  <c r="C566"/>
  <c r="D565"/>
  <c r="C565"/>
  <c r="D564"/>
  <c r="C564"/>
  <c r="D563"/>
  <c r="C563"/>
  <c r="D562"/>
  <c r="C562"/>
  <c r="D561"/>
  <c r="C561"/>
  <c r="D560"/>
  <c r="C560"/>
  <c r="D559"/>
  <c r="C559"/>
  <c r="D558"/>
  <c r="C558"/>
  <c r="D557"/>
  <c r="C557"/>
  <c r="D556"/>
  <c r="C556"/>
  <c r="D555"/>
  <c r="C555"/>
  <c r="D554"/>
  <c r="C554"/>
  <c r="D553"/>
  <c r="C553"/>
  <c r="D552"/>
  <c r="C552"/>
  <c r="D551"/>
  <c r="C551"/>
  <c r="D550"/>
  <c r="C550"/>
  <c r="D549"/>
  <c r="C549"/>
  <c r="D548"/>
  <c r="C548"/>
  <c r="D547"/>
  <c r="C547"/>
  <c r="D546"/>
  <c r="C546"/>
  <c r="D545"/>
  <c r="C545"/>
  <c r="D544"/>
  <c r="C544"/>
  <c r="D543"/>
  <c r="C543"/>
  <c r="D542"/>
  <c r="C542"/>
  <c r="D541"/>
  <c r="C541"/>
  <c r="D540"/>
  <c r="C540"/>
  <c r="D539"/>
  <c r="C539"/>
  <c r="D538"/>
  <c r="C538"/>
  <c r="D537"/>
  <c r="C537"/>
  <c r="D536"/>
  <c r="C536"/>
  <c r="D535"/>
  <c r="C535"/>
  <c r="D534"/>
  <c r="C534"/>
  <c r="D533"/>
  <c r="C533"/>
  <c r="D532"/>
  <c r="C532"/>
  <c r="D531"/>
  <c r="C531"/>
  <c r="D530"/>
  <c r="C530"/>
  <c r="D529"/>
  <c r="C529"/>
  <c r="D528"/>
  <c r="C528"/>
  <c r="D527"/>
  <c r="C527"/>
  <c r="D526"/>
  <c r="C526"/>
  <c r="D525"/>
  <c r="C525"/>
  <c r="D524"/>
  <c r="C524"/>
  <c r="D523"/>
  <c r="C523"/>
  <c r="D522"/>
  <c r="C522"/>
  <c r="D521"/>
  <c r="C521"/>
  <c r="D520"/>
  <c r="C520"/>
  <c r="D519"/>
  <c r="C519"/>
  <c r="D518"/>
  <c r="C518"/>
  <c r="D517"/>
  <c r="C517"/>
  <c r="D516"/>
  <c r="C516"/>
  <c r="D515"/>
  <c r="C515"/>
  <c r="D514"/>
  <c r="C514"/>
  <c r="D513"/>
  <c r="C513"/>
  <c r="D512"/>
  <c r="C512"/>
  <c r="D511"/>
  <c r="C511"/>
  <c r="D510"/>
  <c r="C510"/>
  <c r="D509"/>
  <c r="C509"/>
  <c r="D508"/>
  <c r="C508"/>
  <c r="D507"/>
  <c r="C507"/>
  <c r="D506"/>
  <c r="C506"/>
  <c r="D505"/>
  <c r="C505"/>
  <c r="D504"/>
  <c r="C504"/>
  <c r="D503"/>
  <c r="C503"/>
  <c r="D502"/>
  <c r="C502"/>
  <c r="D501"/>
  <c r="C501"/>
  <c r="D500"/>
  <c r="C500"/>
  <c r="D499"/>
  <c r="C499"/>
  <c r="D498"/>
  <c r="C498"/>
  <c r="D497"/>
  <c r="C497"/>
  <c r="D496"/>
  <c r="C496"/>
  <c r="D495"/>
  <c r="C495"/>
  <c r="D494"/>
  <c r="C494"/>
  <c r="D493"/>
  <c r="C493"/>
  <c r="D492"/>
  <c r="C492"/>
  <c r="D491"/>
  <c r="C491"/>
  <c r="D490"/>
  <c r="C490"/>
  <c r="D489"/>
  <c r="C489"/>
  <c r="D488"/>
  <c r="C488"/>
  <c r="D487"/>
  <c r="C487"/>
  <c r="D486"/>
  <c r="C486"/>
  <c r="D485"/>
  <c r="C485"/>
  <c r="D484"/>
  <c r="C484"/>
  <c r="D483"/>
  <c r="C483"/>
  <c r="D482"/>
  <c r="C482"/>
  <c r="D481"/>
  <c r="C481"/>
  <c r="D480"/>
  <c r="C480"/>
  <c r="D479"/>
  <c r="C479"/>
  <c r="D478"/>
  <c r="C478"/>
  <c r="D477"/>
  <c r="C477"/>
  <c r="D476"/>
  <c r="C476"/>
  <c r="D475"/>
  <c r="C475"/>
  <c r="D474"/>
  <c r="C474"/>
  <c r="D473"/>
  <c r="C473"/>
  <c r="D472"/>
  <c r="C472"/>
  <c r="D471"/>
  <c r="C471"/>
  <c r="D470"/>
  <c r="C470"/>
  <c r="D469"/>
  <c r="C469"/>
  <c r="D468"/>
  <c r="C468"/>
  <c r="D467"/>
  <c r="C467"/>
  <c r="D466"/>
  <c r="C466"/>
  <c r="D465"/>
  <c r="C465"/>
  <c r="D464"/>
  <c r="C464"/>
  <c r="D463"/>
  <c r="C463"/>
  <c r="D462"/>
  <c r="C462"/>
  <c r="D461"/>
  <c r="C461"/>
  <c r="D460"/>
  <c r="C460"/>
  <c r="D459"/>
  <c r="C459"/>
  <c r="D458"/>
  <c r="C458"/>
  <c r="D457"/>
  <c r="C457"/>
  <c r="D456"/>
  <c r="C456"/>
  <c r="D455"/>
  <c r="C455"/>
  <c r="D454"/>
  <c r="C454"/>
  <c r="D453"/>
  <c r="C453"/>
  <c r="D452"/>
  <c r="C452"/>
  <c r="D451"/>
  <c r="C451"/>
  <c r="D450"/>
  <c r="C450"/>
  <c r="D449"/>
  <c r="C449"/>
  <c r="D448"/>
  <c r="C448"/>
  <c r="D447"/>
  <c r="C447"/>
  <c r="D446"/>
  <c r="C446"/>
  <c r="D445"/>
  <c r="C445"/>
  <c r="D444"/>
  <c r="C444"/>
  <c r="D443"/>
  <c r="C443"/>
  <c r="D442"/>
  <c r="C442"/>
  <c r="D441"/>
  <c r="C441"/>
  <c r="D440"/>
  <c r="C440"/>
  <c r="D439"/>
  <c r="C439"/>
  <c r="D438"/>
  <c r="C438"/>
  <c r="D437"/>
  <c r="C437"/>
  <c r="D436"/>
  <c r="C436"/>
  <c r="D435"/>
  <c r="C435"/>
  <c r="D434"/>
  <c r="C434"/>
  <c r="D433"/>
  <c r="C433"/>
  <c r="D432"/>
  <c r="C432"/>
  <c r="D431"/>
  <c r="C431"/>
  <c r="D430"/>
  <c r="C430"/>
  <c r="D429"/>
  <c r="C429"/>
  <c r="D428"/>
  <c r="C428"/>
  <c r="D427"/>
  <c r="C427"/>
  <c r="D426"/>
  <c r="C426"/>
  <c r="D425"/>
  <c r="C425"/>
  <c r="D424"/>
  <c r="C424"/>
  <c r="D423"/>
  <c r="C423"/>
  <c r="D422"/>
  <c r="C422"/>
  <c r="D421"/>
  <c r="C421"/>
  <c r="D420"/>
  <c r="C420"/>
  <c r="D419"/>
  <c r="C419"/>
  <c r="D418"/>
  <c r="C418"/>
  <c r="D417"/>
  <c r="C417"/>
  <c r="D416"/>
  <c r="C416"/>
  <c r="D415"/>
  <c r="C415"/>
  <c r="D414"/>
  <c r="C414"/>
  <c r="D413"/>
  <c r="C413"/>
  <c r="D412"/>
  <c r="C412"/>
  <c r="D411"/>
  <c r="C411"/>
  <c r="D410"/>
  <c r="C410"/>
  <c r="D409"/>
  <c r="C409"/>
  <c r="D408"/>
  <c r="C408"/>
  <c r="D407"/>
  <c r="C407"/>
  <c r="D406"/>
  <c r="C406"/>
  <c r="D405"/>
  <c r="C405"/>
  <c r="D404"/>
  <c r="C404"/>
  <c r="D403"/>
  <c r="C403"/>
  <c r="D402"/>
  <c r="C402"/>
  <c r="D401"/>
  <c r="C401"/>
  <c r="D400"/>
  <c r="C400"/>
  <c r="D399"/>
  <c r="C399"/>
  <c r="D398"/>
  <c r="C398"/>
  <c r="D397"/>
  <c r="C397"/>
  <c r="D396"/>
  <c r="C396"/>
  <c r="D395"/>
  <c r="C395"/>
  <c r="D394"/>
  <c r="C394"/>
  <c r="D393"/>
  <c r="C393"/>
  <c r="D392"/>
  <c r="C392"/>
  <c r="D391"/>
  <c r="C391"/>
  <c r="D390"/>
  <c r="C390"/>
  <c r="D389"/>
  <c r="C389"/>
  <c r="D388"/>
  <c r="C388"/>
  <c r="D387"/>
  <c r="C387"/>
  <c r="D386"/>
  <c r="C386"/>
  <c r="D385"/>
  <c r="C385"/>
  <c r="D384"/>
  <c r="C384"/>
  <c r="D383"/>
  <c r="C383"/>
  <c r="D382"/>
  <c r="C382"/>
  <c r="D381"/>
  <c r="C381"/>
  <c r="D380"/>
  <c r="C380"/>
  <c r="D379"/>
  <c r="C379"/>
  <c r="D378"/>
  <c r="C378"/>
  <c r="D377"/>
  <c r="C377"/>
  <c r="D376"/>
  <c r="C376"/>
  <c r="D375"/>
  <c r="C375"/>
  <c r="D374"/>
  <c r="C374"/>
  <c r="D373"/>
  <c r="C373"/>
  <c r="D372"/>
  <c r="C372"/>
  <c r="D371"/>
  <c r="C371"/>
  <c r="D370"/>
  <c r="C370"/>
  <c r="D369"/>
  <c r="C369"/>
  <c r="D368"/>
  <c r="C368"/>
  <c r="D367"/>
  <c r="C367"/>
  <c r="D366"/>
  <c r="C366"/>
  <c r="D365"/>
  <c r="C365"/>
  <c r="D364"/>
  <c r="C364"/>
  <c r="D363"/>
  <c r="C363"/>
  <c r="D362"/>
  <c r="C362"/>
  <c r="D361"/>
  <c r="C361"/>
  <c r="D360"/>
  <c r="C360"/>
  <c r="D359"/>
  <c r="C359"/>
  <c r="D358"/>
  <c r="C358"/>
  <c r="D357"/>
  <c r="C357"/>
  <c r="D356"/>
  <c r="C356"/>
  <c r="D355"/>
  <c r="C355"/>
  <c r="D354"/>
  <c r="C354"/>
  <c r="D353"/>
  <c r="C353"/>
  <c r="D352"/>
  <c r="C352"/>
  <c r="D351"/>
  <c r="C351"/>
  <c r="D350"/>
  <c r="C350"/>
  <c r="D349"/>
  <c r="C349"/>
  <c r="D348"/>
  <c r="C348"/>
  <c r="D347"/>
  <c r="C347"/>
  <c r="D346"/>
  <c r="C346"/>
  <c r="D345"/>
  <c r="C345"/>
  <c r="D344"/>
  <c r="C344"/>
  <c r="D343"/>
  <c r="C343"/>
  <c r="D342"/>
  <c r="C342"/>
  <c r="D341"/>
  <c r="C341"/>
  <c r="D340"/>
  <c r="C340"/>
  <c r="D339"/>
  <c r="C339"/>
  <c r="D338"/>
  <c r="C338"/>
  <c r="D337"/>
  <c r="C337"/>
  <c r="D336"/>
  <c r="C336"/>
  <c r="D335"/>
  <c r="C335"/>
  <c r="D334"/>
  <c r="C334"/>
  <c r="D333"/>
  <c r="C333"/>
  <c r="D332"/>
  <c r="C332"/>
  <c r="D331"/>
  <c r="C331"/>
  <c r="D330"/>
  <c r="C330"/>
  <c r="D329"/>
  <c r="C329"/>
  <c r="D328"/>
  <c r="C328"/>
  <c r="D327"/>
  <c r="C327"/>
  <c r="D326"/>
  <c r="C326"/>
  <c r="D325"/>
  <c r="C325"/>
  <c r="D324"/>
  <c r="C324"/>
  <c r="D323"/>
  <c r="C323"/>
  <c r="D322"/>
  <c r="C322"/>
  <c r="D321"/>
  <c r="C321"/>
  <c r="D320"/>
  <c r="C320"/>
  <c r="D319"/>
  <c r="C319"/>
  <c r="D318"/>
  <c r="C318"/>
  <c r="D317"/>
  <c r="C317"/>
  <c r="D316"/>
  <c r="C316"/>
  <c r="D315"/>
  <c r="C315"/>
  <c r="D314"/>
  <c r="C314"/>
  <c r="D313"/>
  <c r="C313"/>
  <c r="D312"/>
  <c r="C312"/>
  <c r="D311"/>
  <c r="C311"/>
  <c r="D310"/>
  <c r="C310"/>
  <c r="D309"/>
  <c r="C309"/>
  <c r="D308"/>
  <c r="C308"/>
  <c r="D307"/>
  <c r="C307"/>
  <c r="D306"/>
  <c r="C306"/>
  <c r="D305"/>
  <c r="C305"/>
  <c r="D304"/>
  <c r="C304"/>
  <c r="D303"/>
  <c r="C303"/>
  <c r="D302"/>
  <c r="C302"/>
  <c r="D301"/>
  <c r="C301"/>
  <c r="D300"/>
  <c r="C300"/>
  <c r="D299"/>
  <c r="C299"/>
  <c r="D298"/>
  <c r="C298"/>
  <c r="D297"/>
  <c r="C297"/>
  <c r="D296"/>
  <c r="C296"/>
  <c r="D295"/>
  <c r="C295"/>
  <c r="D294"/>
  <c r="C294"/>
  <c r="D293"/>
  <c r="C293"/>
  <c r="D292"/>
  <c r="C292"/>
  <c r="D291"/>
  <c r="C291"/>
  <c r="D290"/>
  <c r="C290"/>
  <c r="D289"/>
  <c r="C289"/>
  <c r="D288"/>
  <c r="C288"/>
  <c r="D287"/>
  <c r="C287"/>
  <c r="D286"/>
  <c r="C286"/>
  <c r="D285"/>
  <c r="C285"/>
  <c r="D284"/>
  <c r="C284"/>
  <c r="D283"/>
  <c r="C283"/>
  <c r="D282"/>
  <c r="C282"/>
  <c r="D281"/>
  <c r="C281"/>
  <c r="D280"/>
  <c r="C280"/>
  <c r="D279"/>
  <c r="C279"/>
  <c r="D278"/>
  <c r="C278"/>
  <c r="D277"/>
  <c r="C277"/>
  <c r="D276"/>
  <c r="C276"/>
  <c r="D275"/>
  <c r="C275"/>
  <c r="D274"/>
  <c r="C274"/>
  <c r="D273"/>
  <c r="C273"/>
  <c r="D272"/>
  <c r="C272"/>
  <c r="D271"/>
  <c r="C271"/>
  <c r="D270"/>
  <c r="C270"/>
  <c r="D269"/>
  <c r="C269"/>
  <c r="D268"/>
  <c r="C268"/>
  <c r="D267"/>
  <c r="C267"/>
  <c r="D266"/>
  <c r="C266"/>
  <c r="D265"/>
  <c r="C265"/>
  <c r="D264"/>
  <c r="C264"/>
  <c r="D263"/>
  <c r="C263"/>
  <c r="D262"/>
  <c r="C262"/>
  <c r="D261"/>
  <c r="C261"/>
  <c r="D260"/>
  <c r="C260"/>
  <c r="D259"/>
  <c r="C259"/>
  <c r="D258"/>
  <c r="C258"/>
  <c r="D257"/>
  <c r="C257"/>
  <c r="D256"/>
  <c r="C256"/>
  <c r="D255"/>
  <c r="C255"/>
  <c r="D254"/>
  <c r="C254"/>
  <c r="D253"/>
  <c r="C253"/>
  <c r="D252"/>
  <c r="C252"/>
  <c r="D251"/>
  <c r="C251"/>
  <c r="D250"/>
  <c r="C250"/>
  <c r="D249"/>
  <c r="C249"/>
  <c r="D248"/>
  <c r="C248"/>
  <c r="D247"/>
  <c r="C247"/>
  <c r="D246"/>
  <c r="C246"/>
  <c r="D245"/>
  <c r="C245"/>
  <c r="D244"/>
  <c r="C244"/>
  <c r="D243"/>
  <c r="C243"/>
  <c r="D242"/>
  <c r="C242"/>
  <c r="D241"/>
  <c r="C241"/>
  <c r="D240"/>
  <c r="C240"/>
  <c r="D239"/>
  <c r="C239"/>
  <c r="D238"/>
  <c r="C238"/>
  <c r="D237"/>
  <c r="C237"/>
  <c r="D236"/>
  <c r="C236"/>
  <c r="D235"/>
  <c r="C235"/>
  <c r="D234"/>
  <c r="C234"/>
  <c r="D233"/>
  <c r="C233"/>
  <c r="D232"/>
  <c r="C232"/>
  <c r="D231"/>
  <c r="C231"/>
  <c r="D230"/>
  <c r="C230"/>
  <c r="D229"/>
  <c r="C229"/>
  <c r="D228"/>
  <c r="C228"/>
  <c r="D227"/>
  <c r="C227"/>
  <c r="D226"/>
  <c r="C226"/>
  <c r="D225"/>
  <c r="C225"/>
  <c r="D224"/>
  <c r="C224"/>
  <c r="D223"/>
  <c r="C223"/>
  <c r="D222"/>
  <c r="C222"/>
  <c r="D221"/>
  <c r="C221"/>
  <c r="D220"/>
  <c r="C220"/>
  <c r="D219"/>
  <c r="C219"/>
  <c r="D218"/>
  <c r="C218"/>
  <c r="D217"/>
  <c r="C217"/>
  <c r="D216"/>
  <c r="C216"/>
  <c r="D215"/>
  <c r="C215"/>
  <c r="D214"/>
  <c r="C214"/>
  <c r="D213"/>
  <c r="C213"/>
  <c r="D212"/>
  <c r="C212"/>
  <c r="D211"/>
  <c r="C211"/>
  <c r="D210"/>
  <c r="C210"/>
  <c r="D209"/>
  <c r="C209"/>
  <c r="D208"/>
  <c r="C208"/>
  <c r="D207"/>
  <c r="C207"/>
  <c r="D206"/>
  <c r="C206"/>
  <c r="D205"/>
  <c r="C205"/>
  <c r="D204"/>
  <c r="C204"/>
  <c r="D203"/>
  <c r="C203"/>
  <c r="D202"/>
  <c r="C202"/>
  <c r="D201"/>
  <c r="C201"/>
  <c r="D200"/>
  <c r="C200"/>
  <c r="D199"/>
  <c r="C199"/>
  <c r="D198"/>
  <c r="C198"/>
  <c r="D197"/>
  <c r="C197"/>
  <c r="D196"/>
  <c r="C196"/>
  <c r="D195"/>
  <c r="C195"/>
  <c r="D194"/>
  <c r="C194"/>
  <c r="D193"/>
  <c r="C193"/>
  <c r="D192"/>
  <c r="C192"/>
  <c r="D191"/>
  <c r="C191"/>
  <c r="D190"/>
  <c r="C190"/>
  <c r="D189"/>
  <c r="C189"/>
  <c r="D188"/>
  <c r="C188"/>
  <c r="D187"/>
  <c r="C187"/>
  <c r="D186"/>
  <c r="C186"/>
  <c r="D185"/>
  <c r="C185"/>
  <c r="D184"/>
  <c r="C184"/>
  <c r="D183"/>
  <c r="C183"/>
  <c r="D182"/>
  <c r="C182"/>
  <c r="D181"/>
  <c r="C181"/>
  <c r="D180"/>
  <c r="C180"/>
  <c r="D179"/>
  <c r="C179"/>
  <c r="D178"/>
  <c r="C178"/>
  <c r="D177"/>
  <c r="C177"/>
  <c r="D176"/>
  <c r="C176"/>
  <c r="D175"/>
  <c r="C175"/>
  <c r="D174"/>
  <c r="C174"/>
  <c r="D173"/>
  <c r="C173"/>
  <c r="D172"/>
  <c r="C172"/>
  <c r="D171"/>
  <c r="C171"/>
  <c r="D170"/>
  <c r="C170"/>
  <c r="D169"/>
  <c r="C169"/>
  <c r="D168"/>
  <c r="C168"/>
  <c r="D167"/>
  <c r="C167"/>
  <c r="D166"/>
  <c r="C166"/>
  <c r="D165"/>
  <c r="C165"/>
  <c r="D164"/>
  <c r="C164"/>
  <c r="D163"/>
  <c r="C163"/>
  <c r="D162"/>
  <c r="C162"/>
  <c r="D161"/>
  <c r="C161"/>
  <c r="D160"/>
  <c r="C160"/>
  <c r="D159"/>
  <c r="C159"/>
  <c r="D158"/>
  <c r="C158"/>
  <c r="D157"/>
  <c r="C157"/>
  <c r="D156"/>
  <c r="C156"/>
  <c r="D155"/>
  <c r="C155"/>
  <c r="D154"/>
  <c r="C154"/>
  <c r="D153"/>
  <c r="C153"/>
  <c r="D152"/>
  <c r="C152"/>
  <c r="D151"/>
  <c r="C151"/>
  <c r="D150"/>
  <c r="C150"/>
  <c r="D149"/>
  <c r="C149"/>
  <c r="D148"/>
  <c r="C148"/>
  <c r="D147"/>
  <c r="C147"/>
  <c r="D146"/>
  <c r="C146"/>
  <c r="D145"/>
  <c r="C145"/>
  <c r="D144"/>
  <c r="C144"/>
  <c r="D143"/>
  <c r="C143"/>
  <c r="D142"/>
  <c r="C142"/>
  <c r="D141"/>
  <c r="C141"/>
  <c r="D140"/>
  <c r="C140"/>
  <c r="D139"/>
  <c r="C139"/>
  <c r="D138"/>
  <c r="C138"/>
  <c r="D137"/>
  <c r="C137"/>
  <c r="D136"/>
  <c r="C136"/>
  <c r="D135"/>
  <c r="C135"/>
  <c r="D134"/>
  <c r="C134"/>
  <c r="D133"/>
  <c r="C133"/>
  <c r="D132"/>
  <c r="C132"/>
  <c r="D131"/>
  <c r="C131"/>
  <c r="D130"/>
  <c r="C130"/>
  <c r="D129"/>
  <c r="C129"/>
  <c r="D128"/>
  <c r="C128"/>
  <c r="D127"/>
  <c r="C127"/>
  <c r="D126"/>
  <c r="C126"/>
  <c r="D125"/>
  <c r="C125"/>
  <c r="D124"/>
  <c r="C124"/>
  <c r="D123"/>
  <c r="C123"/>
  <c r="D122"/>
  <c r="C122"/>
  <c r="D121"/>
  <c r="C121"/>
  <c r="D120"/>
  <c r="C120"/>
  <c r="D119"/>
  <c r="C119"/>
  <c r="D118"/>
  <c r="C118"/>
  <c r="D117"/>
  <c r="C117"/>
  <c r="D116"/>
  <c r="C116"/>
  <c r="D115"/>
  <c r="C115"/>
  <c r="D114"/>
  <c r="C114"/>
  <c r="D113"/>
  <c r="C113"/>
  <c r="D112"/>
  <c r="C112"/>
  <c r="D111"/>
  <c r="C111"/>
  <c r="D110"/>
  <c r="C110"/>
  <c r="D109"/>
  <c r="C109"/>
  <c r="D108"/>
  <c r="C108"/>
  <c r="D107"/>
  <c r="C107"/>
  <c r="D106"/>
  <c r="C106"/>
  <c r="D105"/>
  <c r="C105"/>
  <c r="D104"/>
  <c r="C104"/>
  <c r="D103"/>
  <c r="C103"/>
  <c r="D102"/>
  <c r="C102"/>
  <c r="D101"/>
  <c r="C101"/>
  <c r="D100"/>
  <c r="C100"/>
  <c r="D99"/>
  <c r="C99"/>
  <c r="D98"/>
  <c r="C98"/>
  <c r="D97"/>
  <c r="C97"/>
  <c r="D96"/>
  <c r="C96"/>
  <c r="D95"/>
  <c r="C95"/>
  <c r="D94"/>
  <c r="C94"/>
  <c r="Q114" i="1"/>
  <c r="P114"/>
  <c r="Q113"/>
  <c r="P113"/>
  <c r="Q112"/>
  <c r="P112"/>
  <c r="Q111"/>
  <c r="P111"/>
  <c r="Q110"/>
  <c r="P110"/>
  <c r="Q109"/>
  <c r="P109"/>
  <c r="Q108"/>
  <c r="P108"/>
  <c r="Q107"/>
  <c r="P107"/>
  <c r="Q106"/>
  <c r="P106"/>
  <c r="Q105"/>
  <c r="P105"/>
  <c r="Q104"/>
  <c r="P104"/>
  <c r="Q103"/>
  <c r="P103"/>
  <c r="Q102"/>
  <c r="P102"/>
  <c r="Q101"/>
  <c r="P101"/>
  <c r="Q100"/>
  <c r="P100"/>
  <c r="Q99"/>
  <c r="P99"/>
  <c r="Q98"/>
  <c r="P98"/>
  <c r="Q97"/>
  <c r="P97"/>
  <c r="Q96"/>
  <c r="P96"/>
  <c r="Q95"/>
  <c r="P95"/>
  <c r="Q94"/>
  <c r="P94"/>
  <c r="Q93"/>
  <c r="P93"/>
  <c r="Q92"/>
  <c r="P92"/>
  <c r="Q91"/>
  <c r="P91"/>
  <c r="Q90"/>
  <c r="P90"/>
  <c r="Q89"/>
  <c r="P89"/>
  <c r="Q88"/>
  <c r="P88"/>
  <c r="Q87"/>
  <c r="P87"/>
  <c r="Q86"/>
  <c r="P86"/>
  <c r="Q85"/>
  <c r="P85"/>
  <c r="Q84"/>
  <c r="P84"/>
  <c r="Q83"/>
  <c r="P83"/>
  <c r="Q82"/>
  <c r="P82"/>
  <c r="Q81"/>
  <c r="P81"/>
  <c r="Q80"/>
  <c r="P80"/>
  <c r="Q79"/>
  <c r="P79"/>
  <c r="Q78"/>
  <c r="P78"/>
  <c r="Q77"/>
  <c r="P77"/>
  <c r="Q76"/>
  <c r="P76"/>
  <c r="Q75"/>
  <c r="P75"/>
  <c r="Q74"/>
  <c r="P74"/>
  <c r="Q73"/>
  <c r="P73"/>
  <c r="Q72"/>
  <c r="P72"/>
  <c r="Q71"/>
  <c r="P71"/>
  <c r="Q70"/>
  <c r="P70"/>
  <c r="Q69"/>
  <c r="P69"/>
  <c r="Q68"/>
  <c r="P68"/>
  <c r="Q67"/>
  <c r="P67"/>
  <c r="Q66"/>
  <c r="P66"/>
  <c r="Q65"/>
  <c r="P65"/>
  <c r="Q64"/>
  <c r="P64"/>
  <c r="Q63"/>
  <c r="P63"/>
  <c r="Q62"/>
  <c r="P62"/>
  <c r="Q61"/>
  <c r="P61"/>
  <c r="Q60"/>
  <c r="P60"/>
  <c r="Q59"/>
  <c r="P59"/>
  <c r="Q58"/>
  <c r="P58"/>
  <c r="Q57"/>
  <c r="P57"/>
  <c r="Q56"/>
  <c r="P56"/>
  <c r="Q55"/>
  <c r="P55"/>
  <c r="Q54"/>
  <c r="P54"/>
  <c r="Q53"/>
  <c r="P53"/>
  <c r="Q52"/>
  <c r="P52"/>
  <c r="Q51"/>
  <c r="P51"/>
  <c r="Q50"/>
  <c r="P50"/>
  <c r="Q49"/>
  <c r="P49"/>
  <c r="Q48"/>
  <c r="P48"/>
  <c r="Q47"/>
  <c r="P47"/>
  <c r="Q46"/>
  <c r="P46"/>
  <c r="Q45"/>
  <c r="P45"/>
  <c r="Q44"/>
  <c r="P44"/>
  <c r="Q43"/>
  <c r="P43"/>
  <c r="Q42"/>
  <c r="P42"/>
  <c r="Q41"/>
  <c r="P41"/>
  <c r="Q40"/>
  <c r="P40"/>
  <c r="Q39"/>
  <c r="P39"/>
  <c r="Q38"/>
  <c r="P38"/>
  <c r="Q37"/>
  <c r="P37"/>
  <c r="Q36"/>
  <c r="P36"/>
  <c r="Q35"/>
  <c r="P35"/>
  <c r="S114"/>
  <c r="R114"/>
  <c r="S113"/>
  <c r="R113"/>
  <c r="S112"/>
  <c r="R112"/>
  <c r="S111"/>
  <c r="R111"/>
  <c r="S110"/>
  <c r="R110"/>
  <c r="S109"/>
  <c r="R109"/>
  <c r="S108"/>
  <c r="R108"/>
  <c r="S107"/>
  <c r="R107"/>
  <c r="S106"/>
  <c r="R106"/>
  <c r="S105"/>
  <c r="R105"/>
  <c r="S104"/>
  <c r="R104"/>
  <c r="S103"/>
  <c r="R103"/>
  <c r="S102"/>
  <c r="R102"/>
  <c r="S101"/>
  <c r="R101"/>
  <c r="S100"/>
  <c r="R100"/>
  <c r="S99"/>
  <c r="R99"/>
  <c r="S98"/>
  <c r="R98"/>
  <c r="S97"/>
  <c r="R97"/>
  <c r="S96"/>
  <c r="R96"/>
  <c r="S95"/>
  <c r="R95"/>
  <c r="S94"/>
  <c r="R94"/>
  <c r="S93"/>
  <c r="R93"/>
  <c r="S92"/>
  <c r="R92"/>
  <c r="S91"/>
  <c r="R91"/>
  <c r="S90"/>
  <c r="R90"/>
  <c r="S89"/>
  <c r="R89"/>
  <c r="S88"/>
  <c r="R88"/>
  <c r="S87"/>
  <c r="R87"/>
  <c r="S86"/>
  <c r="R86"/>
  <c r="S85"/>
  <c r="R85"/>
  <c r="S84"/>
  <c r="R84"/>
  <c r="S83"/>
  <c r="R83"/>
  <c r="S82"/>
  <c r="R82"/>
  <c r="S81"/>
  <c r="R81"/>
  <c r="S80"/>
  <c r="R80"/>
  <c r="S79"/>
  <c r="R79"/>
  <c r="S78"/>
  <c r="R78"/>
  <c r="S77"/>
  <c r="R77"/>
  <c r="S76"/>
  <c r="R76"/>
  <c r="S75"/>
  <c r="R75"/>
  <c r="S74"/>
  <c r="R74"/>
  <c r="S73"/>
  <c r="R73"/>
  <c r="S72"/>
  <c r="R72"/>
  <c r="S71"/>
  <c r="R71"/>
  <c r="S70"/>
  <c r="R70"/>
  <c r="S69"/>
  <c r="R69"/>
  <c r="S68"/>
  <c r="R68"/>
  <c r="S67"/>
  <c r="R67"/>
  <c r="S66"/>
  <c r="R66"/>
  <c r="S65"/>
  <c r="R65"/>
  <c r="S64"/>
  <c r="R64"/>
  <c r="S63"/>
  <c r="R63"/>
  <c r="S62"/>
  <c r="R62"/>
  <c r="S61"/>
  <c r="R61"/>
  <c r="S60"/>
  <c r="R60"/>
  <c r="S59"/>
  <c r="R59"/>
  <c r="S58"/>
  <c r="R58"/>
  <c r="S57"/>
  <c r="R57"/>
  <c r="S56"/>
  <c r="R56"/>
  <c r="S55"/>
  <c r="R55"/>
  <c r="S54"/>
  <c r="R54"/>
  <c r="S53"/>
  <c r="R53"/>
  <c r="S52"/>
  <c r="R52"/>
  <c r="S51"/>
  <c r="R51"/>
  <c r="S50"/>
  <c r="R50"/>
  <c r="S49"/>
  <c r="R49"/>
  <c r="S48"/>
  <c r="R48"/>
  <c r="S47"/>
  <c r="R47"/>
  <c r="S46"/>
  <c r="R46"/>
  <c r="S45"/>
  <c r="R45"/>
  <c r="S44"/>
  <c r="R44"/>
  <c r="S43"/>
  <c r="R43"/>
  <c r="S42"/>
  <c r="R42"/>
  <c r="S41"/>
  <c r="R41"/>
  <c r="S40"/>
  <c r="R40"/>
  <c r="S39"/>
  <c r="R39"/>
  <c r="S38"/>
  <c r="R38"/>
  <c r="S37"/>
  <c r="R37"/>
  <c r="S36"/>
  <c r="R36"/>
  <c r="S35"/>
  <c r="R35"/>
  <c r="N79" i="17"/>
  <c r="N78"/>
  <c r="N77"/>
  <c r="N76"/>
  <c r="N75"/>
  <c r="N74"/>
  <c r="N73"/>
  <c r="N72"/>
  <c r="N71"/>
  <c r="N70"/>
  <c r="N69"/>
  <c r="N68"/>
  <c r="N67"/>
  <c r="N66"/>
  <c r="N65"/>
  <c r="N64"/>
  <c r="N63"/>
  <c r="N62"/>
  <c r="N61"/>
  <c r="N60"/>
  <c r="N59"/>
  <c r="N58"/>
  <c r="N57"/>
  <c r="N56"/>
  <c r="N55"/>
  <c r="N54"/>
  <c r="N53"/>
  <c r="N52"/>
  <c r="N51"/>
  <c r="N50"/>
  <c r="N49"/>
  <c r="N48"/>
  <c r="N47"/>
  <c r="N46"/>
  <c r="N45"/>
  <c r="N44"/>
  <c r="N43"/>
  <c r="N42"/>
  <c r="N41"/>
  <c r="N40"/>
  <c r="N39"/>
  <c r="N38"/>
  <c r="N37"/>
  <c r="N36"/>
  <c r="N35"/>
  <c r="N34"/>
  <c r="N33"/>
  <c r="N32"/>
  <c r="N31"/>
  <c r="N30"/>
  <c r="N29"/>
  <c r="N28"/>
  <c r="N27"/>
  <c r="N26"/>
  <c r="N25"/>
  <c r="N24"/>
  <c r="N23"/>
  <c r="N22"/>
  <c r="N21"/>
  <c r="N20"/>
  <c r="N19"/>
  <c r="N18"/>
  <c r="N17"/>
  <c r="N16"/>
  <c r="N15"/>
  <c r="N14"/>
  <c r="N13"/>
  <c r="P611" i="6"/>
  <c r="P610"/>
  <c r="P609"/>
  <c r="P608"/>
  <c r="P607"/>
  <c r="P606"/>
  <c r="P605"/>
  <c r="P604"/>
  <c r="P603"/>
  <c r="P602"/>
  <c r="P601"/>
  <c r="P600"/>
  <c r="P599"/>
  <c r="P598"/>
  <c r="P597"/>
  <c r="P596"/>
  <c r="P595"/>
  <c r="P594"/>
  <c r="P593"/>
  <c r="P592"/>
  <c r="P591"/>
  <c r="P590"/>
  <c r="P589"/>
  <c r="P588"/>
  <c r="P587"/>
  <c r="P586"/>
  <c r="P585"/>
  <c r="P584"/>
  <c r="P583"/>
  <c r="P582"/>
  <c r="P581"/>
  <c r="P580"/>
  <c r="P579"/>
  <c r="P578"/>
  <c r="P577"/>
  <c r="P576"/>
  <c r="P575"/>
  <c r="P574"/>
  <c r="P573"/>
  <c r="P572"/>
  <c r="P571"/>
  <c r="P570"/>
  <c r="P569"/>
  <c r="P568"/>
  <c r="P567"/>
  <c r="P566"/>
  <c r="P565"/>
  <c r="P564"/>
  <c r="P563"/>
  <c r="P562"/>
  <c r="P561"/>
  <c r="P560"/>
  <c r="P559"/>
  <c r="P558"/>
  <c r="P557"/>
  <c r="P556"/>
  <c r="P555"/>
  <c r="P554"/>
  <c r="P553"/>
  <c r="P552"/>
  <c r="P551"/>
  <c r="P550"/>
  <c r="P549"/>
  <c r="P548"/>
  <c r="P547"/>
  <c r="P546"/>
  <c r="P545"/>
  <c r="P544"/>
  <c r="P543"/>
  <c r="P542"/>
  <c r="P541"/>
  <c r="P540"/>
  <c r="P539"/>
  <c r="P538"/>
  <c r="P537"/>
  <c r="P536"/>
  <c r="P535"/>
  <c r="P534"/>
  <c r="P533"/>
  <c r="P532"/>
  <c r="P531"/>
  <c r="P530"/>
  <c r="P529"/>
  <c r="P528"/>
  <c r="P527"/>
  <c r="P526"/>
  <c r="P525"/>
  <c r="P524"/>
  <c r="P523"/>
  <c r="P522"/>
  <c r="P521"/>
  <c r="P520"/>
  <c r="P519"/>
  <c r="P518"/>
  <c r="P517"/>
  <c r="P516"/>
  <c r="P515"/>
  <c r="P514"/>
  <c r="P513"/>
  <c r="P512"/>
  <c r="P511"/>
  <c r="P510"/>
  <c r="P509"/>
  <c r="P508"/>
  <c r="P507"/>
  <c r="P506"/>
  <c r="P505"/>
  <c r="P504"/>
  <c r="P503"/>
  <c r="P502"/>
  <c r="P501"/>
  <c r="P500"/>
  <c r="P499"/>
  <c r="P498"/>
  <c r="P497"/>
  <c r="P496"/>
  <c r="P495"/>
  <c r="P494"/>
  <c r="P493"/>
  <c r="P492"/>
  <c r="P491"/>
  <c r="P490"/>
  <c r="P489"/>
  <c r="P488"/>
  <c r="P487"/>
  <c r="P486"/>
  <c r="P485"/>
  <c r="P484"/>
  <c r="P483"/>
  <c r="P482"/>
  <c r="P481"/>
  <c r="P480"/>
  <c r="P479"/>
  <c r="P478"/>
  <c r="P477"/>
  <c r="P476"/>
  <c r="P475"/>
  <c r="P474"/>
  <c r="P473"/>
  <c r="P472"/>
  <c r="P471"/>
  <c r="P470"/>
  <c r="P469"/>
  <c r="P468"/>
  <c r="P467"/>
  <c r="P466"/>
  <c r="P465"/>
  <c r="P464"/>
  <c r="P463"/>
  <c r="P462"/>
  <c r="P461"/>
  <c r="P460"/>
  <c r="P459"/>
  <c r="P458"/>
  <c r="P457"/>
  <c r="P456"/>
  <c r="P455"/>
  <c r="P454"/>
  <c r="P453"/>
  <c r="P452"/>
  <c r="P451"/>
  <c r="P450"/>
  <c r="P449"/>
  <c r="P448"/>
  <c r="P447"/>
  <c r="P446"/>
  <c r="P445"/>
  <c r="P444"/>
  <c r="P443"/>
  <c r="P442"/>
  <c r="P441"/>
  <c r="P440"/>
  <c r="P439"/>
  <c r="P438"/>
  <c r="P437"/>
  <c r="P436"/>
  <c r="P435"/>
  <c r="P434"/>
  <c r="P433"/>
  <c r="P432"/>
  <c r="P431"/>
  <c r="P430"/>
  <c r="P429"/>
  <c r="P428"/>
  <c r="P427"/>
  <c r="P426"/>
  <c r="P425"/>
  <c r="P424"/>
  <c r="P423"/>
  <c r="P422"/>
  <c r="P421"/>
  <c r="P420"/>
  <c r="P419"/>
  <c r="P418"/>
  <c r="P417"/>
  <c r="P416"/>
  <c r="P415"/>
  <c r="P414"/>
  <c r="P413"/>
  <c r="P412"/>
  <c r="P411"/>
  <c r="P410"/>
  <c r="P409"/>
  <c r="P408"/>
  <c r="P407"/>
  <c r="P406"/>
  <c r="P405"/>
  <c r="P404"/>
  <c r="P403"/>
  <c r="P402"/>
  <c r="P401"/>
  <c r="P400"/>
  <c r="P399"/>
  <c r="P398"/>
  <c r="P397"/>
  <c r="P396"/>
  <c r="P395"/>
  <c r="P394"/>
  <c r="P393"/>
  <c r="P392"/>
  <c r="P391"/>
  <c r="P390"/>
  <c r="P389"/>
  <c r="P388"/>
  <c r="P387"/>
  <c r="P386"/>
  <c r="P385"/>
  <c r="P384"/>
  <c r="P383"/>
  <c r="P382"/>
  <c r="P381"/>
  <c r="P380"/>
  <c r="P379"/>
  <c r="P378"/>
  <c r="P377"/>
  <c r="P376"/>
  <c r="P375"/>
  <c r="P374"/>
  <c r="P373"/>
  <c r="P372"/>
  <c r="P371"/>
  <c r="P370"/>
  <c r="P369"/>
  <c r="P368"/>
  <c r="P367"/>
  <c r="P366"/>
  <c r="P365"/>
  <c r="P364"/>
  <c r="P363"/>
  <c r="P362"/>
  <c r="P361"/>
  <c r="P360"/>
  <c r="P359"/>
  <c r="P358"/>
  <c r="P357"/>
  <c r="P356"/>
  <c r="P355"/>
  <c r="P354"/>
  <c r="P353"/>
  <c r="P352"/>
  <c r="P351"/>
  <c r="P350"/>
  <c r="P349"/>
  <c r="P348"/>
  <c r="P347"/>
  <c r="P346"/>
  <c r="P345"/>
  <c r="P344"/>
  <c r="P343"/>
  <c r="P342"/>
  <c r="P341"/>
  <c r="P340"/>
  <c r="P339"/>
  <c r="P338"/>
  <c r="P337"/>
  <c r="P336"/>
  <c r="P335"/>
  <c r="P334"/>
  <c r="P333"/>
  <c r="P332"/>
  <c r="P331"/>
  <c r="P330"/>
  <c r="P329"/>
  <c r="P328"/>
  <c r="P327"/>
  <c r="P326"/>
  <c r="P325"/>
  <c r="P324"/>
  <c r="P323"/>
  <c r="P322"/>
  <c r="P321"/>
  <c r="P320"/>
  <c r="P319"/>
  <c r="P318"/>
  <c r="P317"/>
  <c r="P316"/>
  <c r="P315"/>
  <c r="P314"/>
  <c r="P313"/>
  <c r="P312"/>
  <c r="P311"/>
  <c r="P310"/>
  <c r="P309"/>
  <c r="P308"/>
  <c r="P307"/>
  <c r="P306"/>
  <c r="P305"/>
  <c r="P304"/>
  <c r="P303"/>
  <c r="P302"/>
  <c r="P301"/>
  <c r="P300"/>
  <c r="P299"/>
  <c r="P298"/>
  <c r="P297"/>
  <c r="P296"/>
  <c r="P295"/>
  <c r="P294"/>
  <c r="P293"/>
  <c r="P292"/>
  <c r="P291"/>
  <c r="P290"/>
  <c r="P289"/>
  <c r="P288"/>
  <c r="P287"/>
  <c r="P286"/>
  <c r="P285"/>
  <c r="P284"/>
  <c r="P283"/>
  <c r="P282"/>
  <c r="P281"/>
  <c r="P280"/>
  <c r="P279"/>
  <c r="P278"/>
  <c r="P277"/>
  <c r="P276"/>
  <c r="P275"/>
  <c r="P274"/>
  <c r="P273"/>
  <c r="P272"/>
  <c r="P271"/>
  <c r="P270"/>
  <c r="P269"/>
  <c r="P268"/>
  <c r="P267"/>
  <c r="P266"/>
  <c r="P265"/>
  <c r="P264"/>
  <c r="P263"/>
  <c r="P262"/>
  <c r="P261"/>
  <c r="P260"/>
  <c r="P259"/>
  <c r="P258"/>
  <c r="P257"/>
  <c r="P256"/>
  <c r="P255"/>
  <c r="P254"/>
  <c r="P253"/>
  <c r="P252"/>
  <c r="P251"/>
  <c r="P250"/>
  <c r="P249"/>
  <c r="P248"/>
  <c r="P247"/>
  <c r="P246"/>
  <c r="P245"/>
  <c r="P244"/>
  <c r="P243"/>
  <c r="P242"/>
  <c r="P241"/>
  <c r="P240"/>
  <c r="P239"/>
  <c r="P238"/>
  <c r="P237"/>
  <c r="P236"/>
  <c r="P235"/>
  <c r="P234"/>
  <c r="P233"/>
  <c r="P232"/>
  <c r="P231"/>
  <c r="P230"/>
  <c r="P229"/>
  <c r="P228"/>
  <c r="P227"/>
  <c r="P226"/>
  <c r="P225"/>
  <c r="P224"/>
  <c r="P223"/>
  <c r="P222"/>
  <c r="P221"/>
  <c r="P220"/>
  <c r="P219"/>
  <c r="P218"/>
  <c r="P217"/>
  <c r="P216"/>
  <c r="P215"/>
  <c r="P214"/>
  <c r="P213"/>
  <c r="P212"/>
  <c r="P211"/>
  <c r="P210"/>
  <c r="P209"/>
  <c r="P208"/>
  <c r="P207"/>
  <c r="P206"/>
  <c r="P205"/>
  <c r="P204"/>
  <c r="P203"/>
  <c r="P202"/>
  <c r="P201"/>
  <c r="P200"/>
  <c r="P199"/>
  <c r="P198"/>
  <c r="P197"/>
  <c r="P196"/>
  <c r="P195"/>
  <c r="P194"/>
  <c r="P193"/>
  <c r="P192"/>
  <c r="P191"/>
  <c r="P190"/>
  <c r="P189"/>
  <c r="P188"/>
  <c r="P187"/>
  <c r="P186"/>
  <c r="P185"/>
  <c r="P184"/>
  <c r="P183"/>
  <c r="P182"/>
  <c r="P181"/>
  <c r="P180"/>
  <c r="P179"/>
  <c r="P178"/>
  <c r="P177"/>
  <c r="P176"/>
  <c r="P175"/>
  <c r="P174"/>
  <c r="P173"/>
  <c r="P172"/>
  <c r="P171"/>
  <c r="P170"/>
  <c r="P169"/>
  <c r="P168"/>
  <c r="P167"/>
  <c r="P166"/>
  <c r="P165"/>
  <c r="P164"/>
  <c r="P163"/>
  <c r="P162"/>
  <c r="P161"/>
  <c r="P160"/>
  <c r="P159"/>
  <c r="P158"/>
  <c r="P157"/>
  <c r="P156"/>
  <c r="P155"/>
  <c r="P154"/>
  <c r="P153"/>
  <c r="P152"/>
  <c r="P151"/>
  <c r="P150"/>
  <c r="P149"/>
  <c r="P148"/>
  <c r="P147"/>
  <c r="P146"/>
  <c r="P145"/>
  <c r="P144"/>
  <c r="P143"/>
  <c r="P142"/>
  <c r="P141"/>
  <c r="P140"/>
  <c r="P139"/>
  <c r="P138"/>
  <c r="P137"/>
  <c r="P136"/>
  <c r="P135"/>
  <c r="P134"/>
  <c r="P133"/>
  <c r="P132"/>
  <c r="P131"/>
  <c r="P130"/>
  <c r="P129"/>
  <c r="P128"/>
  <c r="P127"/>
  <c r="P126"/>
  <c r="P125"/>
  <c r="P124"/>
  <c r="P123"/>
  <c r="P122"/>
  <c r="P121"/>
  <c r="P120"/>
  <c r="P119"/>
  <c r="P118"/>
  <c r="P117"/>
  <c r="P116"/>
  <c r="P115"/>
  <c r="P114"/>
  <c r="P113"/>
  <c r="P112"/>
  <c r="P111"/>
  <c r="P110"/>
  <c r="P109"/>
  <c r="P108"/>
  <c r="P107"/>
  <c r="P106"/>
  <c r="P105"/>
  <c r="P104"/>
  <c r="P103"/>
  <c r="P102"/>
  <c r="P101"/>
  <c r="P100"/>
  <c r="P99"/>
  <c r="P98"/>
  <c r="P97"/>
  <c r="P96"/>
  <c r="P95"/>
  <c r="P94"/>
  <c r="P93"/>
  <c r="P92"/>
  <c r="P91"/>
  <c r="P90"/>
  <c r="P89"/>
  <c r="P88"/>
  <c r="P87"/>
  <c r="P86"/>
  <c r="P85"/>
  <c r="P84"/>
  <c r="P83"/>
  <c r="P82"/>
  <c r="P81"/>
  <c r="P80"/>
  <c r="P79"/>
  <c r="P78"/>
  <c r="P77"/>
  <c r="P76"/>
  <c r="P75"/>
  <c r="P74"/>
  <c r="P73"/>
  <c r="P72"/>
  <c r="P71"/>
  <c r="P70"/>
  <c r="P69"/>
  <c r="P68"/>
  <c r="P67"/>
  <c r="P66"/>
  <c r="P65"/>
  <c r="P64"/>
  <c r="P63"/>
  <c r="P62"/>
  <c r="P61"/>
  <c r="P60"/>
  <c r="P59"/>
  <c r="P58"/>
  <c r="P57"/>
  <c r="P56"/>
  <c r="P55"/>
  <c r="P54"/>
  <c r="P53"/>
  <c r="P52"/>
  <c r="P51"/>
  <c r="P50"/>
  <c r="P49"/>
  <c r="P48"/>
  <c r="P47"/>
  <c r="P46"/>
  <c r="P45"/>
  <c r="P44"/>
  <c r="P43"/>
  <c r="P42"/>
  <c r="P41"/>
  <c r="P40"/>
  <c r="P39"/>
  <c r="P38"/>
  <c r="P37"/>
  <c r="P36"/>
  <c r="P35"/>
  <c r="P34"/>
  <c r="P33"/>
  <c r="P32"/>
  <c r="P31"/>
  <c r="P30"/>
  <c r="P29"/>
  <c r="P28"/>
  <c r="P27"/>
  <c r="P26"/>
  <c r="P25"/>
  <c r="P24"/>
  <c r="P23"/>
  <c r="P22"/>
  <c r="P21"/>
  <c r="P20"/>
  <c r="P19"/>
  <c r="P18"/>
  <c r="P17"/>
  <c r="P16"/>
  <c r="P15"/>
  <c r="P14"/>
  <c r="P13"/>
  <c r="P12"/>
  <c r="P11"/>
  <c r="P10"/>
  <c r="P9"/>
  <c r="P8"/>
  <c r="P7"/>
  <c r="P6"/>
  <c r="P5"/>
  <c r="P4"/>
  <c r="P3"/>
  <c r="P2"/>
  <c r="O611"/>
  <c r="O610"/>
  <c r="O609"/>
  <c r="O608"/>
  <c r="O607"/>
  <c r="O606"/>
  <c r="O605"/>
  <c r="O604"/>
  <c r="O603"/>
  <c r="O602"/>
  <c r="O601"/>
  <c r="O600"/>
  <c r="O599"/>
  <c r="O598"/>
  <c r="O597"/>
  <c r="O596"/>
  <c r="O595"/>
  <c r="O594"/>
  <c r="O593"/>
  <c r="O592"/>
  <c r="O591"/>
  <c r="O590"/>
  <c r="O589"/>
  <c r="O588"/>
  <c r="O587"/>
  <c r="O586"/>
  <c r="O585"/>
  <c r="O584"/>
  <c r="O583"/>
  <c r="O582"/>
  <c r="O581"/>
  <c r="O580"/>
  <c r="O579"/>
  <c r="O578"/>
  <c r="O577"/>
  <c r="O576"/>
  <c r="O575"/>
  <c r="O574"/>
  <c r="O573"/>
  <c r="O572"/>
  <c r="O571"/>
  <c r="O570"/>
  <c r="O569"/>
  <c r="O568"/>
  <c r="O567"/>
  <c r="O566"/>
  <c r="O565"/>
  <c r="O564"/>
  <c r="O563"/>
  <c r="O562"/>
  <c r="O561"/>
  <c r="O560"/>
  <c r="O559"/>
  <c r="O558"/>
  <c r="O557"/>
  <c r="O556"/>
  <c r="O555"/>
  <c r="O554"/>
  <c r="O553"/>
  <c r="O552"/>
  <c r="O551"/>
  <c r="O550"/>
  <c r="O549"/>
  <c r="O548"/>
  <c r="O547"/>
  <c r="O546"/>
  <c r="O545"/>
  <c r="O544"/>
  <c r="O543"/>
  <c r="O542"/>
  <c r="O541"/>
  <c r="O540"/>
  <c r="O539"/>
  <c r="O538"/>
  <c r="O537"/>
  <c r="O536"/>
  <c r="O535"/>
  <c r="O534"/>
  <c r="O533"/>
  <c r="O532"/>
  <c r="O531"/>
  <c r="O530"/>
  <c r="O529"/>
  <c r="O528"/>
  <c r="O527"/>
  <c r="O526"/>
  <c r="O525"/>
  <c r="O524"/>
  <c r="O523"/>
  <c r="O522"/>
  <c r="O521"/>
  <c r="O520"/>
  <c r="O519"/>
  <c r="O518"/>
  <c r="O517"/>
  <c r="O516"/>
  <c r="O515"/>
  <c r="O514"/>
  <c r="O513"/>
  <c r="O512"/>
  <c r="O511"/>
  <c r="O510"/>
  <c r="O509"/>
  <c r="O508"/>
  <c r="O507"/>
  <c r="O506"/>
  <c r="O505"/>
  <c r="O504"/>
  <c r="O503"/>
  <c r="O502"/>
  <c r="O501"/>
  <c r="O500"/>
  <c r="O499"/>
  <c r="O498"/>
  <c r="O497"/>
  <c r="O496"/>
  <c r="O495"/>
  <c r="O494"/>
  <c r="O493"/>
  <c r="O492"/>
  <c r="O491"/>
  <c r="O490"/>
  <c r="O489"/>
  <c r="O488"/>
  <c r="O487"/>
  <c r="O486"/>
  <c r="O485"/>
  <c r="O484"/>
  <c r="O483"/>
  <c r="O482"/>
  <c r="O481"/>
  <c r="O480"/>
  <c r="O479"/>
  <c r="O478"/>
  <c r="O477"/>
  <c r="O476"/>
  <c r="O475"/>
  <c r="O474"/>
  <c r="O473"/>
  <c r="O472"/>
  <c r="O471"/>
  <c r="O470"/>
  <c r="O469"/>
  <c r="O468"/>
  <c r="O467"/>
  <c r="O466"/>
  <c r="O465"/>
  <c r="O464"/>
  <c r="O463"/>
  <c r="O462"/>
  <c r="O461"/>
  <c r="O460"/>
  <c r="O459"/>
  <c r="O458"/>
  <c r="O457"/>
  <c r="O456"/>
  <c r="O455"/>
  <c r="O454"/>
  <c r="O453"/>
  <c r="O452"/>
  <c r="O451"/>
  <c r="O450"/>
  <c r="O449"/>
  <c r="O448"/>
  <c r="O447"/>
  <c r="O446"/>
  <c r="O445"/>
  <c r="O444"/>
  <c r="O443"/>
  <c r="O442"/>
  <c r="O441"/>
  <c r="O440"/>
  <c r="O439"/>
  <c r="O438"/>
  <c r="O437"/>
  <c r="O436"/>
  <c r="O435"/>
  <c r="O434"/>
  <c r="O433"/>
  <c r="O432"/>
  <c r="O431"/>
  <c r="O430"/>
  <c r="O429"/>
  <c r="O428"/>
  <c r="O427"/>
  <c r="O426"/>
  <c r="O425"/>
  <c r="O424"/>
  <c r="O423"/>
  <c r="O422"/>
  <c r="O421"/>
  <c r="O420"/>
  <c r="O419"/>
  <c r="O418"/>
  <c r="O417"/>
  <c r="O416"/>
  <c r="O415"/>
  <c r="O414"/>
  <c r="O413"/>
  <c r="O412"/>
  <c r="O411"/>
  <c r="O410"/>
  <c r="O409"/>
  <c r="O408"/>
  <c r="O407"/>
  <c r="O406"/>
  <c r="O405"/>
  <c r="O404"/>
  <c r="O403"/>
  <c r="O402"/>
  <c r="O401"/>
  <c r="O400"/>
  <c r="O399"/>
  <c r="O398"/>
  <c r="O397"/>
  <c r="O396"/>
  <c r="O395"/>
  <c r="O394"/>
  <c r="O393"/>
  <c r="O392"/>
  <c r="O391"/>
  <c r="O390"/>
  <c r="O389"/>
  <c r="O388"/>
  <c r="O387"/>
  <c r="O386"/>
  <c r="O385"/>
  <c r="O384"/>
  <c r="O383"/>
  <c r="O382"/>
  <c r="O381"/>
  <c r="O380"/>
  <c r="O379"/>
  <c r="O378"/>
  <c r="O377"/>
  <c r="O376"/>
  <c r="O375"/>
  <c r="O374"/>
  <c r="O373"/>
  <c r="O372"/>
  <c r="O371"/>
  <c r="O370"/>
  <c r="O369"/>
  <c r="O368"/>
  <c r="O367"/>
  <c r="O366"/>
  <c r="O365"/>
  <c r="O364"/>
  <c r="O363"/>
  <c r="O362"/>
  <c r="O361"/>
  <c r="O360"/>
  <c r="O359"/>
  <c r="O358"/>
  <c r="O357"/>
  <c r="O356"/>
  <c r="O355"/>
  <c r="O354"/>
  <c r="O353"/>
  <c r="O352"/>
  <c r="O351"/>
  <c r="O350"/>
  <c r="O349"/>
  <c r="O348"/>
  <c r="O347"/>
  <c r="O346"/>
  <c r="O345"/>
  <c r="O344"/>
  <c r="O343"/>
  <c r="O342"/>
  <c r="O341"/>
  <c r="O340"/>
  <c r="O339"/>
  <c r="O338"/>
  <c r="O337"/>
  <c r="O336"/>
  <c r="O335"/>
  <c r="O334"/>
  <c r="O333"/>
  <c r="O332"/>
  <c r="O331"/>
  <c r="O330"/>
  <c r="O329"/>
  <c r="O328"/>
  <c r="O327"/>
  <c r="O326"/>
  <c r="O325"/>
  <c r="O324"/>
  <c r="O323"/>
  <c r="O322"/>
  <c r="O321"/>
  <c r="O320"/>
  <c r="O319"/>
  <c r="O318"/>
  <c r="O317"/>
  <c r="O316"/>
  <c r="O315"/>
  <c r="O314"/>
  <c r="O313"/>
  <c r="O312"/>
  <c r="O311"/>
  <c r="O310"/>
  <c r="O309"/>
  <c r="O308"/>
  <c r="O307"/>
  <c r="O306"/>
  <c r="O305"/>
  <c r="O304"/>
  <c r="O303"/>
  <c r="O302"/>
  <c r="O301"/>
  <c r="O300"/>
  <c r="O299"/>
  <c r="O298"/>
  <c r="O297"/>
  <c r="O296"/>
  <c r="O295"/>
  <c r="O294"/>
  <c r="O293"/>
  <c r="O292"/>
  <c r="O291"/>
  <c r="O290"/>
  <c r="O289"/>
  <c r="O288"/>
  <c r="O287"/>
  <c r="O286"/>
  <c r="O285"/>
  <c r="O284"/>
  <c r="O283"/>
  <c r="O282"/>
  <c r="O281"/>
  <c r="O280"/>
  <c r="O279"/>
  <c r="O278"/>
  <c r="O277"/>
  <c r="O276"/>
  <c r="O275"/>
  <c r="O274"/>
  <c r="O273"/>
  <c r="O272"/>
  <c r="O271"/>
  <c r="O270"/>
  <c r="O269"/>
  <c r="O268"/>
  <c r="O267"/>
  <c r="O266"/>
  <c r="O265"/>
  <c r="O264"/>
  <c r="O263"/>
  <c r="O262"/>
  <c r="O261"/>
  <c r="O260"/>
  <c r="O259"/>
  <c r="O258"/>
  <c r="O257"/>
  <c r="O256"/>
  <c r="O255"/>
  <c r="O254"/>
  <c r="O253"/>
  <c r="O252"/>
  <c r="O251"/>
  <c r="O250"/>
  <c r="O249"/>
  <c r="O248"/>
  <c r="O247"/>
  <c r="O246"/>
  <c r="O245"/>
  <c r="O244"/>
  <c r="O243"/>
  <c r="O242"/>
  <c r="O241"/>
  <c r="O240"/>
  <c r="O239"/>
  <c r="O238"/>
  <c r="O237"/>
  <c r="O236"/>
  <c r="O235"/>
  <c r="O234"/>
  <c r="O233"/>
  <c r="O232"/>
  <c r="O231"/>
  <c r="O230"/>
  <c r="O229"/>
  <c r="O228"/>
  <c r="O227"/>
  <c r="O226"/>
  <c r="O225"/>
  <c r="O224"/>
  <c r="O223"/>
  <c r="O222"/>
  <c r="O221"/>
  <c r="O220"/>
  <c r="O219"/>
  <c r="O218"/>
  <c r="O217"/>
  <c r="O216"/>
  <c r="O215"/>
  <c r="O214"/>
  <c r="O213"/>
  <c r="O212"/>
  <c r="O211"/>
  <c r="O210"/>
  <c r="O209"/>
  <c r="O208"/>
  <c r="O207"/>
  <c r="O206"/>
  <c r="O205"/>
  <c r="O204"/>
  <c r="O203"/>
  <c r="O202"/>
  <c r="O201"/>
  <c r="O200"/>
  <c r="O199"/>
  <c r="O198"/>
  <c r="O197"/>
  <c r="O196"/>
  <c r="O195"/>
  <c r="O194"/>
  <c r="O193"/>
  <c r="O192"/>
  <c r="O191"/>
  <c r="O190"/>
  <c r="O189"/>
  <c r="O188"/>
  <c r="O187"/>
  <c r="O186"/>
  <c r="O185"/>
  <c r="O184"/>
  <c r="O183"/>
  <c r="O182"/>
  <c r="O181"/>
  <c r="O180"/>
  <c r="O179"/>
  <c r="O178"/>
  <c r="O177"/>
  <c r="O176"/>
  <c r="O175"/>
  <c r="O174"/>
  <c r="O173"/>
  <c r="O172"/>
  <c r="O171"/>
  <c r="O170"/>
  <c r="O169"/>
  <c r="O168"/>
  <c r="O167"/>
  <c r="O166"/>
  <c r="O165"/>
  <c r="O164"/>
  <c r="O163"/>
  <c r="O162"/>
  <c r="O161"/>
  <c r="O160"/>
  <c r="O159"/>
  <c r="O158"/>
  <c r="O157"/>
  <c r="O156"/>
  <c r="O155"/>
  <c r="O154"/>
  <c r="O153"/>
  <c r="O152"/>
  <c r="O151"/>
  <c r="O150"/>
  <c r="O149"/>
  <c r="O148"/>
  <c r="O147"/>
  <c r="O146"/>
  <c r="O145"/>
  <c r="O144"/>
  <c r="O143"/>
  <c r="O142"/>
  <c r="O141"/>
  <c r="O140"/>
  <c r="O139"/>
  <c r="O138"/>
  <c r="O137"/>
  <c r="O136"/>
  <c r="O135"/>
  <c r="O134"/>
  <c r="O133"/>
  <c r="O132"/>
  <c r="O131"/>
  <c r="O130"/>
  <c r="O129"/>
  <c r="O128"/>
  <c r="O127"/>
  <c r="O126"/>
  <c r="O125"/>
  <c r="O124"/>
  <c r="O123"/>
  <c r="O122"/>
  <c r="O121"/>
  <c r="O120"/>
  <c r="O119"/>
  <c r="O118"/>
  <c r="O117"/>
  <c r="O116"/>
  <c r="O115"/>
  <c r="O114"/>
  <c r="O113"/>
  <c r="O112"/>
  <c r="O111"/>
  <c r="O110"/>
  <c r="O109"/>
  <c r="O108"/>
  <c r="O107"/>
  <c r="O106"/>
  <c r="O105"/>
  <c r="O104"/>
  <c r="O103"/>
  <c r="O102"/>
  <c r="O101"/>
  <c r="O100"/>
  <c r="O99"/>
  <c r="O98"/>
  <c r="O97"/>
  <c r="O96"/>
  <c r="O95"/>
  <c r="O94"/>
  <c r="O93"/>
  <c r="O92"/>
  <c r="O91"/>
  <c r="O90"/>
  <c r="O89"/>
  <c r="O88"/>
  <c r="O87"/>
  <c r="O86"/>
  <c r="O85"/>
  <c r="O84"/>
  <c r="O83"/>
  <c r="O82"/>
  <c r="O81"/>
  <c r="O80"/>
  <c r="O79"/>
  <c r="O78"/>
  <c r="O77"/>
  <c r="O76"/>
  <c r="O75"/>
  <c r="O74"/>
  <c r="O73"/>
  <c r="O72"/>
  <c r="O71"/>
  <c r="O70"/>
  <c r="O69"/>
  <c r="O68"/>
  <c r="O67"/>
  <c r="O66"/>
  <c r="O65"/>
  <c r="O64"/>
  <c r="O63"/>
  <c r="O62"/>
  <c r="O61"/>
  <c r="O60"/>
  <c r="O59"/>
  <c r="O58"/>
  <c r="O57"/>
  <c r="O56"/>
  <c r="O55"/>
  <c r="O54"/>
  <c r="O53"/>
  <c r="O52"/>
  <c r="O51"/>
  <c r="O50"/>
  <c r="O49"/>
  <c r="O48"/>
  <c r="O47"/>
  <c r="O46"/>
  <c r="O45"/>
  <c r="O44"/>
  <c r="O43"/>
  <c r="O42"/>
  <c r="O41"/>
  <c r="O40"/>
  <c r="O39"/>
  <c r="O38"/>
  <c r="O37"/>
  <c r="O36"/>
  <c r="O35"/>
  <c r="O34"/>
  <c r="O33"/>
  <c r="O32"/>
  <c r="O31"/>
  <c r="O30"/>
  <c r="O29"/>
  <c r="O28"/>
  <c r="O27"/>
  <c r="O26"/>
  <c r="O25"/>
  <c r="O24"/>
  <c r="O23"/>
  <c r="O22"/>
  <c r="O21"/>
  <c r="O20"/>
  <c r="O19"/>
  <c r="O18"/>
  <c r="O17"/>
  <c r="O16"/>
  <c r="O15"/>
  <c r="O14"/>
  <c r="O13"/>
  <c r="O12"/>
  <c r="O11"/>
  <c r="O10"/>
  <c r="O9"/>
  <c r="O8"/>
  <c r="O7"/>
  <c r="O6"/>
  <c r="O5"/>
  <c r="O4"/>
  <c r="O3"/>
  <c r="O2"/>
  <c r="L2"/>
  <c r="N611"/>
  <c r="N610"/>
  <c r="N609"/>
  <c r="N608"/>
  <c r="N607"/>
  <c r="N606"/>
  <c r="N605"/>
  <c r="N604"/>
  <c r="N603"/>
  <c r="N602"/>
  <c r="N601"/>
  <c r="N600"/>
  <c r="N599"/>
  <c r="N598"/>
  <c r="N597"/>
  <c r="N596"/>
  <c r="N595"/>
  <c r="N594"/>
  <c r="N593"/>
  <c r="N592"/>
  <c r="N591"/>
  <c r="N590"/>
  <c r="N589"/>
  <c r="N588"/>
  <c r="N587"/>
  <c r="N586"/>
  <c r="N585"/>
  <c r="N584"/>
  <c r="N583"/>
  <c r="N582"/>
  <c r="N581"/>
  <c r="N580"/>
  <c r="N579"/>
  <c r="N578"/>
  <c r="N577"/>
  <c r="N576"/>
  <c r="N575"/>
  <c r="N574"/>
  <c r="N573"/>
  <c r="N572"/>
  <c r="N571"/>
  <c r="N570"/>
  <c r="N569"/>
  <c r="N568"/>
  <c r="N567"/>
  <c r="N566"/>
  <c r="N565"/>
  <c r="N564"/>
  <c r="N563"/>
  <c r="N562"/>
  <c r="N561"/>
  <c r="N560"/>
  <c r="N559"/>
  <c r="N558"/>
  <c r="N557"/>
  <c r="N556"/>
  <c r="N555"/>
  <c r="N554"/>
  <c r="N553"/>
  <c r="N552"/>
  <c r="N551"/>
  <c r="N550"/>
  <c r="N549"/>
  <c r="N548"/>
  <c r="N547"/>
  <c r="N546"/>
  <c r="N545"/>
  <c r="N544"/>
  <c r="N543"/>
  <c r="N542"/>
  <c r="N541"/>
  <c r="N540"/>
  <c r="N539"/>
  <c r="N538"/>
  <c r="N537"/>
  <c r="N536"/>
  <c r="N535"/>
  <c r="N534"/>
  <c r="N533"/>
  <c r="N532"/>
  <c r="N531"/>
  <c r="N530"/>
  <c r="N529"/>
  <c r="N528"/>
  <c r="N527"/>
  <c r="N526"/>
  <c r="N525"/>
  <c r="N524"/>
  <c r="N523"/>
  <c r="N522"/>
  <c r="N521"/>
  <c r="N520"/>
  <c r="N519"/>
  <c r="N518"/>
  <c r="N517"/>
  <c r="N516"/>
  <c r="N515"/>
  <c r="N514"/>
  <c r="N513"/>
  <c r="N512"/>
  <c r="N511"/>
  <c r="N510"/>
  <c r="N509"/>
  <c r="N508"/>
  <c r="N507"/>
  <c r="N506"/>
  <c r="N505"/>
  <c r="N504"/>
  <c r="N503"/>
  <c r="N502"/>
  <c r="N501"/>
  <c r="N500"/>
  <c r="N499"/>
  <c r="N498"/>
  <c r="N497"/>
  <c r="N496"/>
  <c r="N495"/>
  <c r="N494"/>
  <c r="N493"/>
  <c r="N492"/>
  <c r="N491"/>
  <c r="N490"/>
  <c r="N489"/>
  <c r="N488"/>
  <c r="N487"/>
  <c r="N486"/>
  <c r="N485"/>
  <c r="N484"/>
  <c r="N483"/>
  <c r="N482"/>
  <c r="N481"/>
  <c r="N480"/>
  <c r="N479"/>
  <c r="N478"/>
  <c r="N477"/>
  <c r="N476"/>
  <c r="N475"/>
  <c r="N474"/>
  <c r="N473"/>
  <c r="N472"/>
  <c r="N471"/>
  <c r="N470"/>
  <c r="N469"/>
  <c r="N468"/>
  <c r="N467"/>
  <c r="N466"/>
  <c r="N465"/>
  <c r="N464"/>
  <c r="N463"/>
  <c r="N462"/>
  <c r="N461"/>
  <c r="N460"/>
  <c r="N459"/>
  <c r="N458"/>
  <c r="N457"/>
  <c r="N456"/>
  <c r="N455"/>
  <c r="N454"/>
  <c r="N453"/>
  <c r="N452"/>
  <c r="N451"/>
  <c r="N450"/>
  <c r="N449"/>
  <c r="N448"/>
  <c r="N447"/>
  <c r="N446"/>
  <c r="N445"/>
  <c r="N444"/>
  <c r="N443"/>
  <c r="N442"/>
  <c r="N441"/>
  <c r="N440"/>
  <c r="N439"/>
  <c r="N438"/>
  <c r="N437"/>
  <c r="N436"/>
  <c r="N435"/>
  <c r="N434"/>
  <c r="N433"/>
  <c r="N432"/>
  <c r="N431"/>
  <c r="N430"/>
  <c r="N429"/>
  <c r="N428"/>
  <c r="N427"/>
  <c r="N426"/>
  <c r="N425"/>
  <c r="N424"/>
  <c r="N423"/>
  <c r="N422"/>
  <c r="N421"/>
  <c r="N420"/>
  <c r="N419"/>
  <c r="N418"/>
  <c r="N417"/>
  <c r="N416"/>
  <c r="N415"/>
  <c r="N414"/>
  <c r="N413"/>
  <c r="N412"/>
  <c r="N411"/>
  <c r="N410"/>
  <c r="N409"/>
  <c r="N408"/>
  <c r="N407"/>
  <c r="N406"/>
  <c r="N405"/>
  <c r="N404"/>
  <c r="N403"/>
  <c r="N402"/>
  <c r="N401"/>
  <c r="N400"/>
  <c r="N399"/>
  <c r="N398"/>
  <c r="N397"/>
  <c r="N396"/>
  <c r="N395"/>
  <c r="N394"/>
  <c r="N393"/>
  <c r="N392"/>
  <c r="N391"/>
  <c r="N390"/>
  <c r="N389"/>
  <c r="N388"/>
  <c r="N387"/>
  <c r="N386"/>
  <c r="N385"/>
  <c r="N384"/>
  <c r="N383"/>
  <c r="N382"/>
  <c r="N381"/>
  <c r="N380"/>
  <c r="N379"/>
  <c r="N378"/>
  <c r="N377"/>
  <c r="N376"/>
  <c r="N375"/>
  <c r="N374"/>
  <c r="N373"/>
  <c r="N372"/>
  <c r="N371"/>
  <c r="N370"/>
  <c r="N369"/>
  <c r="N368"/>
  <c r="N367"/>
  <c r="N366"/>
  <c r="N365"/>
  <c r="N364"/>
  <c r="N363"/>
  <c r="N362"/>
  <c r="N361"/>
  <c r="N360"/>
  <c r="N359"/>
  <c r="N358"/>
  <c r="N357"/>
  <c r="N356"/>
  <c r="N355"/>
  <c r="N354"/>
  <c r="N353"/>
  <c r="N352"/>
  <c r="N351"/>
  <c r="N350"/>
  <c r="N349"/>
  <c r="N348"/>
  <c r="N347"/>
  <c r="N346"/>
  <c r="N345"/>
  <c r="N344"/>
  <c r="N343"/>
  <c r="N342"/>
  <c r="N341"/>
  <c r="N340"/>
  <c r="N339"/>
  <c r="N338"/>
  <c r="N337"/>
  <c r="N336"/>
  <c r="N335"/>
  <c r="N334"/>
  <c r="N333"/>
  <c r="N332"/>
  <c r="N331"/>
  <c r="N330"/>
  <c r="N329"/>
  <c r="N328"/>
  <c r="N327"/>
  <c r="N326"/>
  <c r="N325"/>
  <c r="N324"/>
  <c r="N323"/>
  <c r="N322"/>
  <c r="N321"/>
  <c r="N320"/>
  <c r="N319"/>
  <c r="N318"/>
  <c r="N317"/>
  <c r="N316"/>
  <c r="N315"/>
  <c r="N314"/>
  <c r="N313"/>
  <c r="N312"/>
  <c r="N311"/>
  <c r="N310"/>
  <c r="N309"/>
  <c r="N308"/>
  <c r="N307"/>
  <c r="N306"/>
  <c r="N305"/>
  <c r="N304"/>
  <c r="N303"/>
  <c r="N302"/>
  <c r="N301"/>
  <c r="N300"/>
  <c r="N299"/>
  <c r="N298"/>
  <c r="N297"/>
  <c r="N296"/>
  <c r="N295"/>
  <c r="N294"/>
  <c r="N293"/>
  <c r="N292"/>
  <c r="N291"/>
  <c r="N290"/>
  <c r="N289"/>
  <c r="N288"/>
  <c r="N287"/>
  <c r="N286"/>
  <c r="N285"/>
  <c r="N284"/>
  <c r="N283"/>
  <c r="N282"/>
  <c r="N281"/>
  <c r="N280"/>
  <c r="N279"/>
  <c r="N278"/>
  <c r="N277"/>
  <c r="N276"/>
  <c r="N275"/>
  <c r="N274"/>
  <c r="N273"/>
  <c r="N272"/>
  <c r="N271"/>
  <c r="N270"/>
  <c r="N269"/>
  <c r="N268"/>
  <c r="N267"/>
  <c r="N266"/>
  <c r="N265"/>
  <c r="N264"/>
  <c r="N263"/>
  <c r="N262"/>
  <c r="N261"/>
  <c r="N260"/>
  <c r="N259"/>
  <c r="N258"/>
  <c r="N257"/>
  <c r="N256"/>
  <c r="N255"/>
  <c r="N254"/>
  <c r="N253"/>
  <c r="N252"/>
  <c r="N251"/>
  <c r="N250"/>
  <c r="N249"/>
  <c r="N248"/>
  <c r="N247"/>
  <c r="N246"/>
  <c r="N245"/>
  <c r="N244"/>
  <c r="N243"/>
  <c r="N242"/>
  <c r="N241"/>
  <c r="N240"/>
  <c r="N239"/>
  <c r="N238"/>
  <c r="N237"/>
  <c r="N236"/>
  <c r="N235"/>
  <c r="N234"/>
  <c r="N233"/>
  <c r="N232"/>
  <c r="N231"/>
  <c r="N230"/>
  <c r="N229"/>
  <c r="N228"/>
  <c r="N227"/>
  <c r="N226"/>
  <c r="N225"/>
  <c r="N224"/>
  <c r="N223"/>
  <c r="N222"/>
  <c r="N221"/>
  <c r="N220"/>
  <c r="N219"/>
  <c r="N218"/>
  <c r="N217"/>
  <c r="N216"/>
  <c r="N215"/>
  <c r="N214"/>
  <c r="N213"/>
  <c r="N212"/>
  <c r="N211"/>
  <c r="N210"/>
  <c r="N209"/>
  <c r="N208"/>
  <c r="N207"/>
  <c r="N206"/>
  <c r="N205"/>
  <c r="N204"/>
  <c r="N203"/>
  <c r="N202"/>
  <c r="N201"/>
  <c r="N200"/>
  <c r="N199"/>
  <c r="N198"/>
  <c r="N197"/>
  <c r="N196"/>
  <c r="N195"/>
  <c r="N194"/>
  <c r="N193"/>
  <c r="N192"/>
  <c r="N191"/>
  <c r="N190"/>
  <c r="N189"/>
  <c r="N188"/>
  <c r="N187"/>
  <c r="N186"/>
  <c r="N185"/>
  <c r="N184"/>
  <c r="N183"/>
  <c r="N182"/>
  <c r="N181"/>
  <c r="N180"/>
  <c r="N179"/>
  <c r="N178"/>
  <c r="N177"/>
  <c r="N176"/>
  <c r="N175"/>
  <c r="N174"/>
  <c r="N173"/>
  <c r="N172"/>
  <c r="N171"/>
  <c r="N170"/>
  <c r="N169"/>
  <c r="N168"/>
  <c r="N167"/>
  <c r="N166"/>
  <c r="N165"/>
  <c r="N164"/>
  <c r="N163"/>
  <c r="N162"/>
  <c r="N161"/>
  <c r="N160"/>
  <c r="N159"/>
  <c r="N158"/>
  <c r="N157"/>
  <c r="N156"/>
  <c r="N155"/>
  <c r="N154"/>
  <c r="N153"/>
  <c r="N152"/>
  <c r="N151"/>
  <c r="N150"/>
  <c r="N149"/>
  <c r="N148"/>
  <c r="N147"/>
  <c r="N146"/>
  <c r="N145"/>
  <c r="N144"/>
  <c r="N143"/>
  <c r="N142"/>
  <c r="N141"/>
  <c r="N140"/>
  <c r="N139"/>
  <c r="N138"/>
  <c r="N137"/>
  <c r="N136"/>
  <c r="N135"/>
  <c r="N134"/>
  <c r="N133"/>
  <c r="N132"/>
  <c r="N131"/>
  <c r="N130"/>
  <c r="N129"/>
  <c r="N128"/>
  <c r="N127"/>
  <c r="N126"/>
  <c r="N125"/>
  <c r="N124"/>
  <c r="N123"/>
  <c r="N122"/>
  <c r="N121"/>
  <c r="N120"/>
  <c r="N119"/>
  <c r="N118"/>
  <c r="N117"/>
  <c r="N116"/>
  <c r="N115"/>
  <c r="N114"/>
  <c r="N113"/>
  <c r="N112"/>
  <c r="N111"/>
  <c r="N110"/>
  <c r="N109"/>
  <c r="N108"/>
  <c r="N107"/>
  <c r="N106"/>
  <c r="N105"/>
  <c r="N104"/>
  <c r="N103"/>
  <c r="N102"/>
  <c r="N101"/>
  <c r="N100"/>
  <c r="N99"/>
  <c r="N98"/>
  <c r="N97"/>
  <c r="N96"/>
  <c r="N95"/>
  <c r="N94"/>
  <c r="N93"/>
  <c r="N92"/>
  <c r="N91"/>
  <c r="N90"/>
  <c r="N89"/>
  <c r="N88"/>
  <c r="N87"/>
  <c r="N86"/>
  <c r="N85"/>
  <c r="N84"/>
  <c r="N83"/>
  <c r="N82"/>
  <c r="N81"/>
  <c r="N80"/>
  <c r="N79"/>
  <c r="N78"/>
  <c r="N77"/>
  <c r="N76"/>
  <c r="N75"/>
  <c r="N74"/>
  <c r="N73"/>
  <c r="N72"/>
  <c r="N71"/>
  <c r="N70"/>
  <c r="N69"/>
  <c r="N68"/>
  <c r="N67"/>
  <c r="N66"/>
  <c r="N65"/>
  <c r="N64"/>
  <c r="N63"/>
  <c r="N62"/>
  <c r="N61"/>
  <c r="N60"/>
  <c r="N59"/>
  <c r="N58"/>
  <c r="N57"/>
  <c r="N56"/>
  <c r="N55"/>
  <c r="N54"/>
  <c r="N53"/>
  <c r="N52"/>
  <c r="N51"/>
  <c r="N50"/>
  <c r="N49"/>
  <c r="N48"/>
  <c r="N47"/>
  <c r="N46"/>
  <c r="N45"/>
  <c r="N44"/>
  <c r="N43"/>
  <c r="N42"/>
  <c r="N41"/>
  <c r="N40"/>
  <c r="N39"/>
  <c r="N38"/>
  <c r="N37"/>
  <c r="N36"/>
  <c r="N35"/>
  <c r="N34"/>
  <c r="N33"/>
  <c r="N32"/>
  <c r="N31"/>
  <c r="N30"/>
  <c r="N29"/>
  <c r="N28"/>
  <c r="N27"/>
  <c r="N26"/>
  <c r="N25"/>
  <c r="N24"/>
  <c r="N23"/>
  <c r="N22"/>
  <c r="N21"/>
  <c r="N20"/>
  <c r="N19"/>
  <c r="N18"/>
  <c r="N17"/>
  <c r="N16"/>
  <c r="N15"/>
  <c r="N14"/>
  <c r="N13"/>
  <c r="N12"/>
  <c r="N11"/>
  <c r="N10"/>
  <c r="N9"/>
  <c r="N8"/>
  <c r="N7"/>
  <c r="N6"/>
  <c r="N5"/>
  <c r="N4"/>
  <c r="N3"/>
  <c r="N2"/>
  <c r="F611"/>
  <c r="F610"/>
  <c r="F609"/>
  <c r="F608"/>
  <c r="F607"/>
  <c r="F606"/>
  <c r="F605"/>
  <c r="F604"/>
  <c r="F603"/>
  <c r="F602"/>
  <c r="F601"/>
  <c r="F600"/>
  <c r="F599"/>
  <c r="F598"/>
  <c r="F597"/>
  <c r="F596"/>
  <c r="F595"/>
  <c r="F594"/>
  <c r="F593"/>
  <c r="F592"/>
  <c r="F591"/>
  <c r="F590"/>
  <c r="F589"/>
  <c r="F588"/>
  <c r="F587"/>
  <c r="F586"/>
  <c r="F585"/>
  <c r="F584"/>
  <c r="F583"/>
  <c r="F582"/>
  <c r="F581"/>
  <c r="F580"/>
  <c r="F579"/>
  <c r="F578"/>
  <c r="F577"/>
  <c r="F576"/>
  <c r="F575"/>
  <c r="F574"/>
  <c r="F573"/>
  <c r="F572"/>
  <c r="F571"/>
  <c r="F570"/>
  <c r="F569"/>
  <c r="F568"/>
  <c r="F567"/>
  <c r="F566"/>
  <c r="F565"/>
  <c r="F564"/>
  <c r="F563"/>
  <c r="F562"/>
  <c r="F561"/>
  <c r="F560"/>
  <c r="F559"/>
  <c r="F558"/>
  <c r="F557"/>
  <c r="F556"/>
  <c r="F555"/>
  <c r="F554"/>
  <c r="F553"/>
  <c r="F552"/>
  <c r="F551"/>
  <c r="F550"/>
  <c r="F549"/>
  <c r="F548"/>
  <c r="F547"/>
  <c r="F546"/>
  <c r="F545"/>
  <c r="F544"/>
  <c r="F543"/>
  <c r="F542"/>
  <c r="F541"/>
  <c r="F540"/>
  <c r="F539"/>
  <c r="F538"/>
  <c r="F537"/>
  <c r="F536"/>
  <c r="F535"/>
  <c r="F534"/>
  <c r="F533"/>
  <c r="F532"/>
  <c r="F531"/>
  <c r="F530"/>
  <c r="F529"/>
  <c r="F528"/>
  <c r="F527"/>
  <c r="F526"/>
  <c r="F525"/>
  <c r="F524"/>
  <c r="F523"/>
  <c r="F522"/>
  <c r="F521"/>
  <c r="F520"/>
  <c r="F519"/>
  <c r="F518"/>
  <c r="F517"/>
  <c r="F516"/>
  <c r="F515"/>
  <c r="F514"/>
  <c r="F513"/>
  <c r="F512"/>
  <c r="F511"/>
  <c r="F510"/>
  <c r="F509"/>
  <c r="F508"/>
  <c r="F507"/>
  <c r="F506"/>
  <c r="F505"/>
  <c r="F504"/>
  <c r="F503"/>
  <c r="F502"/>
  <c r="F501"/>
  <c r="F500"/>
  <c r="F499"/>
  <c r="F498"/>
  <c r="F497"/>
  <c r="F496"/>
  <c r="F495"/>
  <c r="F494"/>
  <c r="F493"/>
  <c r="F492"/>
  <c r="F491"/>
  <c r="F490"/>
  <c r="F489"/>
  <c r="F488"/>
  <c r="F487"/>
  <c r="F486"/>
  <c r="F485"/>
  <c r="F484"/>
  <c r="F483"/>
  <c r="F482"/>
  <c r="F481"/>
  <c r="F480"/>
  <c r="F479"/>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 r="F12"/>
  <c r="F11"/>
  <c r="F10"/>
  <c r="F9"/>
  <c r="F8"/>
  <c r="F7"/>
  <c r="F6"/>
  <c r="F5"/>
  <c r="F4"/>
  <c r="F3"/>
  <c r="F2"/>
  <c r="E611"/>
  <c r="E610"/>
  <c r="E609"/>
  <c r="E608"/>
  <c r="E607"/>
  <c r="E606"/>
  <c r="E605"/>
  <c r="E604"/>
  <c r="E603"/>
  <c r="E602"/>
  <c r="E601"/>
  <c r="E600"/>
  <c r="E599"/>
  <c r="E598"/>
  <c r="E597"/>
  <c r="E596"/>
  <c r="E595"/>
  <c r="E594"/>
  <c r="E593"/>
  <c r="E592"/>
  <c r="E591"/>
  <c r="E590"/>
  <c r="E589"/>
  <c r="E588"/>
  <c r="E587"/>
  <c r="E586"/>
  <c r="E585"/>
  <c r="E584"/>
  <c r="E583"/>
  <c r="E582"/>
  <c r="E581"/>
  <c r="E580"/>
  <c r="E579"/>
  <c r="E578"/>
  <c r="E577"/>
  <c r="E576"/>
  <c r="E575"/>
  <c r="E574"/>
  <c r="E573"/>
  <c r="E572"/>
  <c r="E571"/>
  <c r="E570"/>
  <c r="E569"/>
  <c r="E568"/>
  <c r="E567"/>
  <c r="E566"/>
  <c r="E565"/>
  <c r="E564"/>
  <c r="E563"/>
  <c r="E562"/>
  <c r="E561"/>
  <c r="E560"/>
  <c r="E559"/>
  <c r="E558"/>
  <c r="E557"/>
  <c r="E556"/>
  <c r="E555"/>
  <c r="E554"/>
  <c r="E553"/>
  <c r="E552"/>
  <c r="E551"/>
  <c r="E550"/>
  <c r="E549"/>
  <c r="E548"/>
  <c r="E547"/>
  <c r="E546"/>
  <c r="E545"/>
  <c r="E544"/>
  <c r="E543"/>
  <c r="E542"/>
  <c r="E541"/>
  <c r="E540"/>
  <c r="E539"/>
  <c r="E538"/>
  <c r="E537"/>
  <c r="E536"/>
  <c r="E535"/>
  <c r="E534"/>
  <c r="E533"/>
  <c r="E532"/>
  <c r="E531"/>
  <c r="E530"/>
  <c r="E529"/>
  <c r="E528"/>
  <c r="E527"/>
  <c r="E526"/>
  <c r="E525"/>
  <c r="E524"/>
  <c r="E523"/>
  <c r="E522"/>
  <c r="E521"/>
  <c r="E520"/>
  <c r="E519"/>
  <c r="E518"/>
  <c r="E517"/>
  <c r="E516"/>
  <c r="E515"/>
  <c r="E514"/>
  <c r="E513"/>
  <c r="E512"/>
  <c r="E511"/>
  <c r="E510"/>
  <c r="E509"/>
  <c r="E508"/>
  <c r="E507"/>
  <c r="E506"/>
  <c r="E505"/>
  <c r="E504"/>
  <c r="E503"/>
  <c r="E502"/>
  <c r="E501"/>
  <c r="E500"/>
  <c r="E499"/>
  <c r="E498"/>
  <c r="E497"/>
  <c r="E496"/>
  <c r="E495"/>
  <c r="E494"/>
  <c r="E493"/>
  <c r="E492"/>
  <c r="E491"/>
  <c r="E490"/>
  <c r="E489"/>
  <c r="E488"/>
  <c r="E487"/>
  <c r="E486"/>
  <c r="E485"/>
  <c r="E484"/>
  <c r="E483"/>
  <c r="E482"/>
  <c r="E481"/>
  <c r="E480"/>
  <c r="E479"/>
  <c r="E478"/>
  <c r="E477"/>
  <c r="E476"/>
  <c r="E475"/>
  <c r="E474"/>
  <c r="E473"/>
  <c r="E472"/>
  <c r="E471"/>
  <c r="E470"/>
  <c r="E469"/>
  <c r="E468"/>
  <c r="E467"/>
  <c r="E466"/>
  <c r="E465"/>
  <c r="E464"/>
  <c r="E463"/>
  <c r="E462"/>
  <c r="E461"/>
  <c r="E460"/>
  <c r="E459"/>
  <c r="E458"/>
  <c r="E457"/>
  <c r="E456"/>
  <c r="E455"/>
  <c r="E454"/>
  <c r="E453"/>
  <c r="E452"/>
  <c r="E451"/>
  <c r="E450"/>
  <c r="E449"/>
  <c r="E448"/>
  <c r="E447"/>
  <c r="E446"/>
  <c r="E445"/>
  <c r="E444"/>
  <c r="E443"/>
  <c r="E442"/>
  <c r="E441"/>
  <c r="E440"/>
  <c r="E439"/>
  <c r="E438"/>
  <c r="E437"/>
  <c r="E436"/>
  <c r="E435"/>
  <c r="E434"/>
  <c r="E433"/>
  <c r="E432"/>
  <c r="E431"/>
  <c r="E430"/>
  <c r="E429"/>
  <c r="E428"/>
  <c r="E427"/>
  <c r="E426"/>
  <c r="E425"/>
  <c r="E424"/>
  <c r="E423"/>
  <c r="E422"/>
  <c r="E421"/>
  <c r="E420"/>
  <c r="E419"/>
  <c r="E418"/>
  <c r="E417"/>
  <c r="E416"/>
  <c r="E415"/>
  <c r="E414"/>
  <c r="E413"/>
  <c r="E412"/>
  <c r="E411"/>
  <c r="E410"/>
  <c r="E409"/>
  <c r="E408"/>
  <c r="E407"/>
  <c r="E406"/>
  <c r="E405"/>
  <c r="E404"/>
  <c r="E403"/>
  <c r="E402"/>
  <c r="E401"/>
  <c r="E400"/>
  <c r="E399"/>
  <c r="E398"/>
  <c r="E397"/>
  <c r="E396"/>
  <c r="E395"/>
  <c r="E394"/>
  <c r="E393"/>
  <c r="E392"/>
  <c r="E391"/>
  <c r="E390"/>
  <c r="E389"/>
  <c r="E388"/>
  <c r="E387"/>
  <c r="E386"/>
  <c r="E385"/>
  <c r="E384"/>
  <c r="E383"/>
  <c r="E382"/>
  <c r="E381"/>
  <c r="E380"/>
  <c r="E379"/>
  <c r="E378"/>
  <c r="E377"/>
  <c r="E376"/>
  <c r="E375"/>
  <c r="E374"/>
  <c r="E373"/>
  <c r="E372"/>
  <c r="E371"/>
  <c r="E370"/>
  <c r="E369"/>
  <c r="E368"/>
  <c r="E367"/>
  <c r="E366"/>
  <c r="E365"/>
  <c r="E364"/>
  <c r="E363"/>
  <c r="E362"/>
  <c r="E361"/>
  <c r="E360"/>
  <c r="E359"/>
  <c r="E358"/>
  <c r="E357"/>
  <c r="E356"/>
  <c r="E355"/>
  <c r="E354"/>
  <c r="E353"/>
  <c r="E352"/>
  <c r="E351"/>
  <c r="E350"/>
  <c r="E349"/>
  <c r="E348"/>
  <c r="E347"/>
  <c r="E346"/>
  <c r="E345"/>
  <c r="E344"/>
  <c r="E343"/>
  <c r="E342"/>
  <c r="E341"/>
  <c r="E340"/>
  <c r="E339"/>
  <c r="E338"/>
  <c r="E337"/>
  <c r="E336"/>
  <c r="E335"/>
  <c r="E334"/>
  <c r="E333"/>
  <c r="E332"/>
  <c r="E331"/>
  <c r="E330"/>
  <c r="E329"/>
  <c r="E328"/>
  <c r="E327"/>
  <c r="E326"/>
  <c r="E325"/>
  <c r="E324"/>
  <c r="E323"/>
  <c r="E322"/>
  <c r="E321"/>
  <c r="E320"/>
  <c r="E319"/>
  <c r="E318"/>
  <c r="E317"/>
  <c r="E316"/>
  <c r="E315"/>
  <c r="E314"/>
  <c r="E313"/>
  <c r="E312"/>
  <c r="E311"/>
  <c r="E310"/>
  <c r="E309"/>
  <c r="E308"/>
  <c r="E307"/>
  <c r="E306"/>
  <c r="E305"/>
  <c r="E304"/>
  <c r="E303"/>
  <c r="E302"/>
  <c r="E301"/>
  <c r="E300"/>
  <c r="E299"/>
  <c r="E298"/>
  <c r="E297"/>
  <c r="E296"/>
  <c r="E295"/>
  <c r="E294"/>
  <c r="E293"/>
  <c r="E292"/>
  <c r="E291"/>
  <c r="E290"/>
  <c r="E289"/>
  <c r="E288"/>
  <c r="E287"/>
  <c r="E286"/>
  <c r="E285"/>
  <c r="E284"/>
  <c r="E283"/>
  <c r="E282"/>
  <c r="E281"/>
  <c r="E280"/>
  <c r="E279"/>
  <c r="E278"/>
  <c r="E277"/>
  <c r="E276"/>
  <c r="E275"/>
  <c r="E274"/>
  <c r="E273"/>
  <c r="E272"/>
  <c r="E271"/>
  <c r="E270"/>
  <c r="E269"/>
  <c r="E268"/>
  <c r="E267"/>
  <c r="E266"/>
  <c r="E265"/>
  <c r="E264"/>
  <c r="E263"/>
  <c r="E262"/>
  <c r="E261"/>
  <c r="E260"/>
  <c r="E259"/>
  <c r="E258"/>
  <c r="E257"/>
  <c r="E256"/>
  <c r="E255"/>
  <c r="E254"/>
  <c r="E253"/>
  <c r="E252"/>
  <c r="E251"/>
  <c r="E250"/>
  <c r="E249"/>
  <c r="E248"/>
  <c r="E247"/>
  <c r="E246"/>
  <c r="E245"/>
  <c r="E244"/>
  <c r="E243"/>
  <c r="E242"/>
  <c r="E241"/>
  <c r="E240"/>
  <c r="E239"/>
  <c r="E238"/>
  <c r="E237"/>
  <c r="E236"/>
  <c r="E235"/>
  <c r="E234"/>
  <c r="E233"/>
  <c r="E232"/>
  <c r="E231"/>
  <c r="E230"/>
  <c r="E229"/>
  <c r="E228"/>
  <c r="E227"/>
  <c r="E226"/>
  <c r="E225"/>
  <c r="E224"/>
  <c r="E223"/>
  <c r="E222"/>
  <c r="E221"/>
  <c r="E220"/>
  <c r="E219"/>
  <c r="E218"/>
  <c r="E217"/>
  <c r="E216"/>
  <c r="E215"/>
  <c r="E214"/>
  <c r="E213"/>
  <c r="E212"/>
  <c r="E211"/>
  <c r="E210"/>
  <c r="E209"/>
  <c r="E208"/>
  <c r="E207"/>
  <c r="E206"/>
  <c r="E205"/>
  <c r="E204"/>
  <c r="E203"/>
  <c r="E202"/>
  <c r="E201"/>
  <c r="E200"/>
  <c r="E199"/>
  <c r="E198"/>
  <c r="E197"/>
  <c r="E196"/>
  <c r="E195"/>
  <c r="E194"/>
  <c r="E193"/>
  <c r="E192"/>
  <c r="E191"/>
  <c r="E190"/>
  <c r="E189"/>
  <c r="E188"/>
  <c r="E187"/>
  <c r="E18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E3"/>
  <c r="E2"/>
  <c r="L611"/>
  <c r="L610"/>
  <c r="L609"/>
  <c r="L608"/>
  <c r="L607"/>
  <c r="L606"/>
  <c r="L605"/>
  <c r="L604"/>
  <c r="L603"/>
  <c r="L602"/>
  <c r="L601"/>
  <c r="L600"/>
  <c r="L599"/>
  <c r="L598"/>
  <c r="L597"/>
  <c r="L596"/>
  <c r="L595"/>
  <c r="L594"/>
  <c r="L593"/>
  <c r="L592"/>
  <c r="L591"/>
  <c r="L590"/>
  <c r="L589"/>
  <c r="L588"/>
  <c r="L587"/>
  <c r="L586"/>
  <c r="L585"/>
  <c r="L584"/>
  <c r="L583"/>
  <c r="L582"/>
  <c r="L581"/>
  <c r="L580"/>
  <c r="L579"/>
  <c r="L578"/>
  <c r="L577"/>
  <c r="L576"/>
  <c r="L575"/>
  <c r="L574"/>
  <c r="L573"/>
  <c r="L572"/>
  <c r="L571"/>
  <c r="L570"/>
  <c r="L569"/>
  <c r="L568"/>
  <c r="L567"/>
  <c r="L566"/>
  <c r="L565"/>
  <c r="L564"/>
  <c r="L563"/>
  <c r="L562"/>
  <c r="L561"/>
  <c r="L560"/>
  <c r="L559"/>
  <c r="L558"/>
  <c r="L557"/>
  <c r="L556"/>
  <c r="L555"/>
  <c r="L554"/>
  <c r="L553"/>
  <c r="L552"/>
  <c r="L551"/>
  <c r="L550"/>
  <c r="L549"/>
  <c r="L548"/>
  <c r="L547"/>
  <c r="L546"/>
  <c r="L545"/>
  <c r="L544"/>
  <c r="L543"/>
  <c r="L542"/>
  <c r="L541"/>
  <c r="L540"/>
  <c r="L539"/>
  <c r="L538"/>
  <c r="L537"/>
  <c r="L536"/>
  <c r="L535"/>
  <c r="L534"/>
  <c r="L533"/>
  <c r="L532"/>
  <c r="L531"/>
  <c r="L530"/>
  <c r="L529"/>
  <c r="L528"/>
  <c r="L527"/>
  <c r="L526"/>
  <c r="L525"/>
  <c r="L524"/>
  <c r="L523"/>
  <c r="L522"/>
  <c r="L521"/>
  <c r="L520"/>
  <c r="L519"/>
  <c r="L518"/>
  <c r="L517"/>
  <c r="L516"/>
  <c r="L515"/>
  <c r="L514"/>
  <c r="L513"/>
  <c r="L512"/>
  <c r="L511"/>
  <c r="L510"/>
  <c r="L509"/>
  <c r="L508"/>
  <c r="L507"/>
  <c r="L506"/>
  <c r="L505"/>
  <c r="L504"/>
  <c r="L503"/>
  <c r="L502"/>
  <c r="L501"/>
  <c r="L500"/>
  <c r="L499"/>
  <c r="L498"/>
  <c r="L497"/>
  <c r="L496"/>
  <c r="L495"/>
  <c r="L494"/>
  <c r="L493"/>
  <c r="L492"/>
  <c r="L491"/>
  <c r="L490"/>
  <c r="L489"/>
  <c r="L488"/>
  <c r="L487"/>
  <c r="L486"/>
  <c r="L485"/>
  <c r="L484"/>
  <c r="L483"/>
  <c r="L482"/>
  <c r="L481"/>
  <c r="L480"/>
  <c r="L479"/>
  <c r="L478"/>
  <c r="L477"/>
  <c r="L476"/>
  <c r="L475"/>
  <c r="L474"/>
  <c r="L473"/>
  <c r="L472"/>
  <c r="L471"/>
  <c r="L470"/>
  <c r="L469"/>
  <c r="L468"/>
  <c r="L467"/>
  <c r="L466"/>
  <c r="L465"/>
  <c r="L464"/>
  <c r="L463"/>
  <c r="L462"/>
  <c r="L461"/>
  <c r="L460"/>
  <c r="L459"/>
  <c r="L458"/>
  <c r="L457"/>
  <c r="L456"/>
  <c r="L455"/>
  <c r="L454"/>
  <c r="L453"/>
  <c r="L452"/>
  <c r="L451"/>
  <c r="L450"/>
  <c r="L449"/>
  <c r="L448"/>
  <c r="L447"/>
  <c r="L446"/>
  <c r="L445"/>
  <c r="L444"/>
  <c r="L443"/>
  <c r="L442"/>
  <c r="L441"/>
  <c r="L440"/>
  <c r="L439"/>
  <c r="L438"/>
  <c r="L437"/>
  <c r="L436"/>
  <c r="L435"/>
  <c r="L434"/>
  <c r="L433"/>
  <c r="L432"/>
  <c r="L431"/>
  <c r="L430"/>
  <c r="L429"/>
  <c r="L428"/>
  <c r="L427"/>
  <c r="L426"/>
  <c r="L425"/>
  <c r="L424"/>
  <c r="L423"/>
  <c r="L422"/>
  <c r="L421"/>
  <c r="L420"/>
  <c r="L419"/>
  <c r="L418"/>
  <c r="L417"/>
  <c r="L416"/>
  <c r="L415"/>
  <c r="L414"/>
  <c r="L413"/>
  <c r="L412"/>
  <c r="L411"/>
  <c r="L410"/>
  <c r="L409"/>
  <c r="L408"/>
  <c r="L407"/>
  <c r="L406"/>
  <c r="L405"/>
  <c r="L404"/>
  <c r="L403"/>
  <c r="L402"/>
  <c r="L401"/>
  <c r="L400"/>
  <c r="L399"/>
  <c r="L398"/>
  <c r="L397"/>
  <c r="L396"/>
  <c r="L395"/>
  <c r="L394"/>
  <c r="L393"/>
  <c r="L392"/>
  <c r="L391"/>
  <c r="L390"/>
  <c r="L389"/>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1"/>
  <c r="L350"/>
  <c r="L349"/>
  <c r="L348"/>
  <c r="L347"/>
  <c r="L346"/>
  <c r="L345"/>
  <c r="L344"/>
  <c r="L343"/>
  <c r="L342"/>
  <c r="L341"/>
  <c r="L340"/>
  <c r="L339"/>
  <c r="L338"/>
  <c r="L337"/>
  <c r="L336"/>
  <c r="L335"/>
  <c r="L334"/>
  <c r="L333"/>
  <c r="L332"/>
  <c r="L331"/>
  <c r="L330"/>
  <c r="L329"/>
  <c r="L328"/>
  <c r="L327"/>
  <c r="L326"/>
  <c r="L325"/>
  <c r="L324"/>
  <c r="L323"/>
  <c r="L322"/>
  <c r="L321"/>
  <c r="L320"/>
  <c r="L319"/>
  <c r="L318"/>
  <c r="L317"/>
  <c r="L316"/>
  <c r="L315"/>
  <c r="L314"/>
  <c r="L313"/>
  <c r="L312"/>
  <c r="L311"/>
  <c r="L310"/>
  <c r="L309"/>
  <c r="L308"/>
  <c r="L307"/>
  <c r="L306"/>
  <c r="L305"/>
  <c r="L304"/>
  <c r="L303"/>
  <c r="L302"/>
  <c r="L301"/>
  <c r="L300"/>
  <c r="L299"/>
  <c r="L298"/>
  <c r="L297"/>
  <c r="L296"/>
  <c r="L295"/>
  <c r="L294"/>
  <c r="L293"/>
  <c r="L292"/>
  <c r="L291"/>
  <c r="L290"/>
  <c r="L289"/>
  <c r="L288"/>
  <c r="L287"/>
  <c r="L286"/>
  <c r="L285"/>
  <c r="L284"/>
  <c r="L283"/>
  <c r="L282"/>
  <c r="L281"/>
  <c r="L280"/>
  <c r="L279"/>
  <c r="L278"/>
  <c r="L277"/>
  <c r="L276"/>
  <c r="L275"/>
  <c r="L274"/>
  <c r="L273"/>
  <c r="L272"/>
  <c r="L271"/>
  <c r="L270"/>
  <c r="L269"/>
  <c r="L268"/>
  <c r="L267"/>
  <c r="L266"/>
  <c r="L265"/>
  <c r="L264"/>
  <c r="L263"/>
  <c r="L262"/>
  <c r="L261"/>
  <c r="L260"/>
  <c r="L259"/>
  <c r="L258"/>
  <c r="L257"/>
  <c r="L256"/>
  <c r="L255"/>
  <c r="L254"/>
  <c r="L253"/>
  <c r="L252"/>
  <c r="L251"/>
  <c r="L250"/>
  <c r="L249"/>
  <c r="L248"/>
  <c r="L247"/>
  <c r="L246"/>
  <c r="L245"/>
  <c r="L244"/>
  <c r="L243"/>
  <c r="L242"/>
  <c r="L241"/>
  <c r="L240"/>
  <c r="L239"/>
  <c r="L238"/>
  <c r="L237"/>
  <c r="L236"/>
  <c r="L235"/>
  <c r="L234"/>
  <c r="L233"/>
  <c r="L232"/>
  <c r="L231"/>
  <c r="L230"/>
  <c r="L229"/>
  <c r="L228"/>
  <c r="L227"/>
  <c r="L226"/>
  <c r="L225"/>
  <c r="L224"/>
  <c r="L223"/>
  <c r="L222"/>
  <c r="L221"/>
  <c r="L220"/>
  <c r="L219"/>
  <c r="L218"/>
  <c r="L217"/>
  <c r="L216"/>
  <c r="L215"/>
  <c r="L214"/>
  <c r="L213"/>
  <c r="L212"/>
  <c r="L211"/>
  <c r="L210"/>
  <c r="L209"/>
  <c r="L208"/>
  <c r="L207"/>
  <c r="L206"/>
  <c r="L205"/>
  <c r="L204"/>
  <c r="L203"/>
  <c r="L202"/>
  <c r="L201"/>
  <c r="L200"/>
  <c r="L199"/>
  <c r="L198"/>
  <c r="L197"/>
  <c r="L196"/>
  <c r="L195"/>
  <c r="L194"/>
  <c r="L193"/>
  <c r="L192"/>
  <c r="L191"/>
  <c r="L190"/>
  <c r="L189"/>
  <c r="L188"/>
  <c r="L187"/>
  <c r="L186"/>
  <c r="L185"/>
  <c r="L184"/>
  <c r="L183"/>
  <c r="L182"/>
  <c r="L181"/>
  <c r="L180"/>
  <c r="L179"/>
  <c r="L178"/>
  <c r="L177"/>
  <c r="L176"/>
  <c r="L175"/>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7"/>
  <c r="L116"/>
  <c r="L115"/>
  <c r="L114"/>
  <c r="L113"/>
  <c r="L112"/>
  <c r="L111"/>
  <c r="L110"/>
  <c r="L109"/>
  <c r="L108"/>
  <c r="L107"/>
  <c r="L106"/>
  <c r="L105"/>
  <c r="L104"/>
  <c r="L103"/>
  <c r="L102"/>
  <c r="L101"/>
  <c r="L100"/>
  <c r="L99"/>
  <c r="L98"/>
  <c r="L97"/>
  <c r="L96"/>
  <c r="L95"/>
  <c r="L94"/>
  <c r="L93"/>
  <c r="L92"/>
  <c r="L91"/>
  <c r="L90"/>
  <c r="L89"/>
  <c r="L88"/>
  <c r="L87"/>
  <c r="L86"/>
  <c r="L85"/>
  <c r="L84"/>
  <c r="L83"/>
  <c r="L82"/>
  <c r="L81"/>
  <c r="L80"/>
  <c r="L79"/>
  <c r="L78"/>
  <c r="L77"/>
  <c r="L76"/>
  <c r="L75"/>
  <c r="L74"/>
  <c r="L73"/>
  <c r="L72"/>
  <c r="L71"/>
  <c r="L70"/>
  <c r="L69"/>
  <c r="L68"/>
  <c r="L67"/>
  <c r="L66"/>
  <c r="L65"/>
  <c r="L64"/>
  <c r="L63"/>
  <c r="L62"/>
  <c r="L61"/>
  <c r="L60"/>
  <c r="L59"/>
  <c r="L58"/>
  <c r="L57"/>
  <c r="L56"/>
  <c r="L55"/>
  <c r="L54"/>
  <c r="L53"/>
  <c r="L52"/>
  <c r="L51"/>
  <c r="L50"/>
  <c r="L49"/>
  <c r="L48"/>
  <c r="L47"/>
  <c r="L46"/>
  <c r="L45"/>
  <c r="L44"/>
  <c r="L43"/>
  <c r="L42"/>
  <c r="L41"/>
  <c r="L40"/>
  <c r="L39"/>
  <c r="L38"/>
  <c r="L37"/>
  <c r="L36"/>
  <c r="L35"/>
  <c r="L34"/>
  <c r="L33"/>
  <c r="L32"/>
  <c r="L31"/>
  <c r="L30"/>
  <c r="L29"/>
  <c r="L28"/>
  <c r="L27"/>
  <c r="L26"/>
  <c r="L25"/>
  <c r="L24"/>
  <c r="L23"/>
  <c r="L22"/>
  <c r="L21"/>
  <c r="L20"/>
  <c r="L19"/>
  <c r="L18"/>
  <c r="L17"/>
  <c r="L16"/>
  <c r="L15"/>
  <c r="L14"/>
  <c r="L13"/>
  <c r="L12"/>
  <c r="L11"/>
  <c r="L10"/>
  <c r="L9"/>
  <c r="L8"/>
  <c r="L7"/>
  <c r="L6"/>
  <c r="L5"/>
  <c r="L4"/>
  <c r="L3"/>
  <c r="C611" i="5"/>
  <c r="D611"/>
  <c r="D610"/>
  <c r="D609"/>
  <c r="D608"/>
  <c r="D607"/>
  <c r="D606"/>
  <c r="D605"/>
  <c r="D604"/>
  <c r="D603"/>
  <c r="D602"/>
  <c r="D601"/>
  <c r="D600"/>
  <c r="D599"/>
  <c r="D598"/>
  <c r="D597"/>
  <c r="D596"/>
  <c r="D595"/>
  <c r="D594"/>
  <c r="D593"/>
  <c r="D592"/>
  <c r="D591"/>
  <c r="D590"/>
  <c r="D589"/>
  <c r="D588"/>
  <c r="D587"/>
  <c r="D586"/>
  <c r="D585"/>
  <c r="D584"/>
  <c r="D583"/>
  <c r="D582"/>
  <c r="D581"/>
  <c r="D580"/>
  <c r="D579"/>
  <c r="D578"/>
  <c r="D577"/>
  <c r="D576"/>
  <c r="D575"/>
  <c r="D574"/>
  <c r="D573"/>
  <c r="D572"/>
  <c r="D571"/>
  <c r="D570"/>
  <c r="D569"/>
  <c r="D568"/>
  <c r="D567"/>
  <c r="D566"/>
  <c r="D565"/>
  <c r="D564"/>
  <c r="D563"/>
  <c r="D562"/>
  <c r="D561"/>
  <c r="D560"/>
  <c r="D559"/>
  <c r="D558"/>
  <c r="D557"/>
  <c r="D556"/>
  <c r="D555"/>
  <c r="D554"/>
  <c r="D553"/>
  <c r="D552"/>
  <c r="D551"/>
  <c r="D550"/>
  <c r="D549"/>
  <c r="D548"/>
  <c r="D547"/>
  <c r="D546"/>
  <c r="D545"/>
  <c r="D544"/>
  <c r="D543"/>
  <c r="D542"/>
  <c r="D541"/>
  <c r="D540"/>
  <c r="D539"/>
  <c r="D538"/>
  <c r="D537"/>
  <c r="D536"/>
  <c r="D535"/>
  <c r="D534"/>
  <c r="D533"/>
  <c r="D532"/>
  <c r="D531"/>
  <c r="D530"/>
  <c r="D529"/>
  <c r="D528"/>
  <c r="D527"/>
  <c r="D526"/>
  <c r="D525"/>
  <c r="D524"/>
  <c r="D523"/>
  <c r="D522"/>
  <c r="D521"/>
  <c r="D520"/>
  <c r="D519"/>
  <c r="D518"/>
  <c r="D517"/>
  <c r="D516"/>
  <c r="D515"/>
  <c r="D514"/>
  <c r="D513"/>
  <c r="D512"/>
  <c r="D511"/>
  <c r="D510"/>
  <c r="D509"/>
  <c r="D508"/>
  <c r="D507"/>
  <c r="D506"/>
  <c r="D505"/>
  <c r="D504"/>
  <c r="D503"/>
  <c r="D502"/>
  <c r="D501"/>
  <c r="D500"/>
  <c r="D499"/>
  <c r="D498"/>
  <c r="D497"/>
  <c r="D496"/>
  <c r="D495"/>
  <c r="D494"/>
  <c r="D493"/>
  <c r="D492"/>
  <c r="D491"/>
  <c r="D490"/>
  <c r="D489"/>
  <c r="D488"/>
  <c r="D487"/>
  <c r="D486"/>
  <c r="D485"/>
  <c r="D484"/>
  <c r="D483"/>
  <c r="D482"/>
  <c r="D481"/>
  <c r="D480"/>
  <c r="D479"/>
  <c r="D478"/>
  <c r="D477"/>
  <c r="D476"/>
  <c r="D475"/>
  <c r="D474"/>
  <c r="D473"/>
  <c r="D472"/>
  <c r="D471"/>
  <c r="D470"/>
  <c r="D469"/>
  <c r="D468"/>
  <c r="D467"/>
  <c r="D466"/>
  <c r="D465"/>
  <c r="D464"/>
  <c r="D463"/>
  <c r="D462"/>
  <c r="D461"/>
  <c r="D460"/>
  <c r="D459"/>
  <c r="D458"/>
  <c r="D457"/>
  <c r="D456"/>
  <c r="D455"/>
  <c r="D454"/>
  <c r="D453"/>
  <c r="D452"/>
  <c r="D451"/>
  <c r="D450"/>
  <c r="D449"/>
  <c r="D448"/>
  <c r="D447"/>
  <c r="D446"/>
  <c r="D445"/>
  <c r="D444"/>
  <c r="D443"/>
  <c r="D442"/>
  <c r="D441"/>
  <c r="D440"/>
  <c r="D439"/>
  <c r="D438"/>
  <c r="D437"/>
  <c r="D436"/>
  <c r="D435"/>
  <c r="D434"/>
  <c r="D433"/>
  <c r="D432"/>
  <c r="D431"/>
  <c r="D430"/>
  <c r="D429"/>
  <c r="D428"/>
  <c r="D427"/>
  <c r="D426"/>
  <c r="D425"/>
  <c r="D424"/>
  <c r="D423"/>
  <c r="D422"/>
  <c r="D421"/>
  <c r="D420"/>
  <c r="D419"/>
  <c r="D418"/>
  <c r="D417"/>
  <c r="D416"/>
  <c r="D415"/>
  <c r="D414"/>
  <c r="D413"/>
  <c r="D412"/>
  <c r="D411"/>
  <c r="D410"/>
  <c r="D409"/>
  <c r="D408"/>
  <c r="D407"/>
  <c r="D406"/>
  <c r="D405"/>
  <c r="D404"/>
  <c r="D403"/>
  <c r="D402"/>
  <c r="D401"/>
  <c r="D400"/>
  <c r="D399"/>
  <c r="D398"/>
  <c r="D397"/>
  <c r="D396"/>
  <c r="D395"/>
  <c r="D394"/>
  <c r="D393"/>
  <c r="D392"/>
  <c r="D391"/>
  <c r="D390"/>
  <c r="D389"/>
  <c r="D388"/>
  <c r="D387"/>
  <c r="D386"/>
  <c r="D385"/>
  <c r="D384"/>
  <c r="D383"/>
  <c r="D382"/>
  <c r="D381"/>
  <c r="D380"/>
  <c r="D379"/>
  <c r="D378"/>
  <c r="D377"/>
  <c r="D376"/>
  <c r="D375"/>
  <c r="D374"/>
  <c r="D373"/>
  <c r="D372"/>
  <c r="D371"/>
  <c r="D370"/>
  <c r="D369"/>
  <c r="D368"/>
  <c r="D367"/>
  <c r="D366"/>
  <c r="D365"/>
  <c r="D364"/>
  <c r="D363"/>
  <c r="D362"/>
  <c r="D361"/>
  <c r="D360"/>
  <c r="D359"/>
  <c r="D358"/>
  <c r="D357"/>
  <c r="D356"/>
  <c r="D355"/>
  <c r="D354"/>
  <c r="D353"/>
  <c r="D352"/>
  <c r="D351"/>
  <c r="D350"/>
  <c r="D349"/>
  <c r="D348"/>
  <c r="D347"/>
  <c r="D346"/>
  <c r="D345"/>
  <c r="D344"/>
  <c r="D343"/>
  <c r="D342"/>
  <c r="D341"/>
  <c r="D340"/>
  <c r="D339"/>
  <c r="D338"/>
  <c r="D337"/>
  <c r="D336"/>
  <c r="D335"/>
  <c r="D334"/>
  <c r="D333"/>
  <c r="D332"/>
  <c r="D331"/>
  <c r="D330"/>
  <c r="D329"/>
  <c r="D328"/>
  <c r="D327"/>
  <c r="D326"/>
  <c r="D325"/>
  <c r="D324"/>
  <c r="D323"/>
  <c r="D322"/>
  <c r="D321"/>
  <c r="D320"/>
  <c r="D319"/>
  <c r="D318"/>
  <c r="D317"/>
  <c r="D316"/>
  <c r="D315"/>
  <c r="D314"/>
  <c r="D313"/>
  <c r="D312"/>
  <c r="D311"/>
  <c r="D310"/>
  <c r="D309"/>
  <c r="D308"/>
  <c r="D307"/>
  <c r="D306"/>
  <c r="D305"/>
  <c r="D304"/>
  <c r="D303"/>
  <c r="D302"/>
  <c r="D301"/>
  <c r="D300"/>
  <c r="D299"/>
  <c r="D298"/>
  <c r="D297"/>
  <c r="D296"/>
  <c r="D295"/>
  <c r="D294"/>
  <c r="D293"/>
  <c r="D292"/>
  <c r="D291"/>
  <c r="D290"/>
  <c r="D289"/>
  <c r="D288"/>
  <c r="D287"/>
  <c r="D286"/>
  <c r="D285"/>
  <c r="D284"/>
  <c r="D283"/>
  <c r="D282"/>
  <c r="D281"/>
  <c r="D280"/>
  <c r="D279"/>
  <c r="D278"/>
  <c r="D277"/>
  <c r="D276"/>
  <c r="D275"/>
  <c r="D274"/>
  <c r="D273"/>
  <c r="D272"/>
  <c r="D271"/>
  <c r="D270"/>
  <c r="D269"/>
  <c r="D268"/>
  <c r="D267"/>
  <c r="D266"/>
  <c r="D265"/>
  <c r="D264"/>
  <c r="D263"/>
  <c r="D262"/>
  <c r="D261"/>
  <c r="D260"/>
  <c r="D259"/>
  <c r="D258"/>
  <c r="D257"/>
  <c r="D256"/>
  <c r="D255"/>
  <c r="D254"/>
  <c r="D253"/>
  <c r="D252"/>
  <c r="D251"/>
  <c r="D250"/>
  <c r="D249"/>
  <c r="D248"/>
  <c r="D247"/>
  <c r="D246"/>
  <c r="D245"/>
  <c r="D244"/>
  <c r="D243"/>
  <c r="D242"/>
  <c r="D241"/>
  <c r="D240"/>
  <c r="D239"/>
  <c r="D238"/>
  <c r="D237"/>
  <c r="D236"/>
  <c r="D235"/>
  <c r="D234"/>
  <c r="D233"/>
  <c r="D232"/>
  <c r="D231"/>
  <c r="D230"/>
  <c r="D229"/>
  <c r="D228"/>
  <c r="D227"/>
  <c r="D226"/>
  <c r="D225"/>
  <c r="D224"/>
  <c r="D223"/>
  <c r="D222"/>
  <c r="D221"/>
  <c r="D220"/>
  <c r="D219"/>
  <c r="D218"/>
  <c r="D217"/>
  <c r="D216"/>
  <c r="D215"/>
  <c r="D214"/>
  <c r="D213"/>
  <c r="D212"/>
  <c r="D211"/>
  <c r="D210"/>
  <c r="D209"/>
  <c r="D208"/>
  <c r="D207"/>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 r="D15"/>
  <c r="D14"/>
  <c r="D13"/>
  <c r="D12"/>
  <c r="D11"/>
  <c r="D10"/>
  <c r="D9"/>
  <c r="D8"/>
  <c r="D7"/>
  <c r="D6"/>
  <c r="D5"/>
  <c r="D4"/>
  <c r="D3"/>
  <c r="D2"/>
  <c r="C610"/>
  <c r="C609"/>
  <c r="C608"/>
  <c r="C607"/>
  <c r="C606"/>
  <c r="C605"/>
  <c r="C604"/>
  <c r="C603"/>
  <c r="C602"/>
  <c r="C601"/>
  <c r="C600"/>
  <c r="C599"/>
  <c r="C598"/>
  <c r="C597"/>
  <c r="C596"/>
  <c r="C595"/>
  <c r="C594"/>
  <c r="C593"/>
  <c r="C592"/>
  <c r="C591"/>
  <c r="C590"/>
  <c r="C589"/>
  <c r="C588"/>
  <c r="C587"/>
  <c r="C586"/>
  <c r="C585"/>
  <c r="C584"/>
  <c r="C583"/>
  <c r="C582"/>
  <c r="C581"/>
  <c r="C580"/>
  <c r="C579"/>
  <c r="C578"/>
  <c r="C577"/>
  <c r="C576"/>
  <c r="C575"/>
  <c r="C574"/>
  <c r="C573"/>
  <c r="C572"/>
  <c r="C571"/>
  <c r="C570"/>
  <c r="C569"/>
  <c r="C568"/>
  <c r="C567"/>
  <c r="C566"/>
  <c r="C565"/>
  <c r="C564"/>
  <c r="C563"/>
  <c r="C562"/>
  <c r="C561"/>
  <c r="C560"/>
  <c r="C559"/>
  <c r="C558"/>
  <c r="C557"/>
  <c r="C556"/>
  <c r="C555"/>
  <c r="C554"/>
  <c r="C553"/>
  <c r="C552"/>
  <c r="C551"/>
  <c r="C550"/>
  <c r="C549"/>
  <c r="C548"/>
  <c r="C547"/>
  <c r="C546"/>
  <c r="C545"/>
  <c r="C544"/>
  <c r="C543"/>
  <c r="C542"/>
  <c r="C541"/>
  <c r="C540"/>
  <c r="C539"/>
  <c r="C538"/>
  <c r="C537"/>
  <c r="C536"/>
  <c r="C535"/>
  <c r="C534"/>
  <c r="C533"/>
  <c r="C532"/>
  <c r="C531"/>
  <c r="C530"/>
  <c r="C529"/>
  <c r="C528"/>
  <c r="C527"/>
  <c r="C526"/>
  <c r="C525"/>
  <c r="C524"/>
  <c r="C523"/>
  <c r="C522"/>
  <c r="C521"/>
  <c r="C520"/>
  <c r="C519"/>
  <c r="C518"/>
  <c r="C517"/>
  <c r="C516"/>
  <c r="C515"/>
  <c r="C514"/>
  <c r="C513"/>
  <c r="C512"/>
  <c r="C511"/>
  <c r="C510"/>
  <c r="C509"/>
  <c r="C508"/>
  <c r="C507"/>
  <c r="C506"/>
  <c r="C505"/>
  <c r="C504"/>
  <c r="C503"/>
  <c r="C502"/>
  <c r="C501"/>
  <c r="C500"/>
  <c r="C499"/>
  <c r="C498"/>
  <c r="C497"/>
  <c r="C496"/>
  <c r="C495"/>
  <c r="C494"/>
  <c r="C493"/>
  <c r="C492"/>
  <c r="C491"/>
  <c r="C490"/>
  <c r="C489"/>
  <c r="C488"/>
  <c r="C487"/>
  <c r="C486"/>
  <c r="C485"/>
  <c r="C484"/>
  <c r="C483"/>
  <c r="C482"/>
  <c r="C481"/>
  <c r="C480"/>
  <c r="C479"/>
  <c r="C478"/>
  <c r="C477"/>
  <c r="C476"/>
  <c r="C475"/>
  <c r="C474"/>
  <c r="C473"/>
  <c r="C472"/>
  <c r="C471"/>
  <c r="C470"/>
  <c r="C469"/>
  <c r="C468"/>
  <c r="C467"/>
  <c r="C466"/>
  <c r="C465"/>
  <c r="C464"/>
  <c r="C463"/>
  <c r="C462"/>
  <c r="C461"/>
  <c r="C460"/>
  <c r="C459"/>
  <c r="C458"/>
  <c r="C457"/>
  <c r="C456"/>
  <c r="C455"/>
  <c r="C454"/>
  <c r="C453"/>
  <c r="C452"/>
  <c r="C451"/>
  <c r="C450"/>
  <c r="C449"/>
  <c r="C448"/>
  <c r="C447"/>
  <c r="C446"/>
  <c r="C445"/>
  <c r="C444"/>
  <c r="C443"/>
  <c r="C442"/>
  <c r="C441"/>
  <c r="C440"/>
  <c r="C439"/>
  <c r="C438"/>
  <c r="C437"/>
  <c r="C436"/>
  <c r="C435"/>
  <c r="C434"/>
  <c r="C433"/>
  <c r="C432"/>
  <c r="C431"/>
  <c r="C430"/>
  <c r="C429"/>
  <c r="C428"/>
  <c r="C427"/>
  <c r="C426"/>
  <c r="C425"/>
  <c r="C424"/>
  <c r="C423"/>
  <c r="C422"/>
  <c r="C421"/>
  <c r="C420"/>
  <c r="C419"/>
  <c r="C418"/>
  <c r="C417"/>
  <c r="C416"/>
  <c r="C415"/>
  <c r="C414"/>
  <c r="C413"/>
  <c r="C412"/>
  <c r="C411"/>
  <c r="C410"/>
  <c r="C409"/>
  <c r="C408"/>
  <c r="C407"/>
  <c r="C406"/>
  <c r="C405"/>
  <c r="C404"/>
  <c r="C403"/>
  <c r="C402"/>
  <c r="C401"/>
  <c r="C400"/>
  <c r="C399"/>
  <c r="C398"/>
  <c r="C397"/>
  <c r="C396"/>
  <c r="C395"/>
  <c r="C394"/>
  <c r="C393"/>
  <c r="C392"/>
  <c r="C391"/>
  <c r="C390"/>
  <c r="C389"/>
  <c r="C388"/>
  <c r="C387"/>
  <c r="C386"/>
  <c r="C385"/>
  <c r="C384"/>
  <c r="C383"/>
  <c r="C382"/>
  <c r="C381"/>
  <c r="C380"/>
  <c r="C379"/>
  <c r="C378"/>
  <c r="C377"/>
  <c r="C376"/>
  <c r="C375"/>
  <c r="C374"/>
  <c r="C373"/>
  <c r="C372"/>
  <c r="C371"/>
  <c r="C370"/>
  <c r="C369"/>
  <c r="C368"/>
  <c r="C367"/>
  <c r="C366"/>
  <c r="C365"/>
  <c r="C364"/>
  <c r="C363"/>
  <c r="C362"/>
  <c r="C361"/>
  <c r="C360"/>
  <c r="C359"/>
  <c r="C358"/>
  <c r="C357"/>
  <c r="C356"/>
  <c r="C355"/>
  <c r="C354"/>
  <c r="C353"/>
  <c r="C352"/>
  <c r="C351"/>
  <c r="C350"/>
  <c r="C349"/>
  <c r="C348"/>
  <c r="C347"/>
  <c r="C346"/>
  <c r="C345"/>
  <c r="C344"/>
  <c r="C343"/>
  <c r="C342"/>
  <c r="C341"/>
  <c r="C340"/>
  <c r="C339"/>
  <c r="C338"/>
  <c r="C337"/>
  <c r="C336"/>
  <c r="C335"/>
  <c r="C334"/>
  <c r="C333"/>
  <c r="C332"/>
  <c r="C331"/>
  <c r="C330"/>
  <c r="C329"/>
  <c r="C328"/>
  <c r="C327"/>
  <c r="C326"/>
  <c r="C325"/>
  <c r="C324"/>
  <c r="C323"/>
  <c r="C322"/>
  <c r="C321"/>
  <c r="C320"/>
  <c r="C319"/>
  <c r="C318"/>
  <c r="C317"/>
  <c r="C316"/>
  <c r="C315"/>
  <c r="C314"/>
  <c r="C313"/>
  <c r="C312"/>
  <c r="C311"/>
  <c r="C310"/>
  <c r="C309"/>
  <c r="C308"/>
  <c r="C307"/>
  <c r="C306"/>
  <c r="C305"/>
  <c r="C304"/>
  <c r="C303"/>
  <c r="C302"/>
  <c r="C301"/>
  <c r="C300"/>
  <c r="C299"/>
  <c r="C298"/>
  <c r="C297"/>
  <c r="C296"/>
  <c r="C295"/>
  <c r="C294"/>
  <c r="C293"/>
  <c r="C292"/>
  <c r="C291"/>
  <c r="C290"/>
  <c r="C289"/>
  <c r="C288"/>
  <c r="C287"/>
  <c r="C286"/>
  <c r="C285"/>
  <c r="C284"/>
  <c r="C283"/>
  <c r="C282"/>
  <c r="C281"/>
  <c r="C280"/>
  <c r="C279"/>
  <c r="C278"/>
  <c r="C277"/>
  <c r="C276"/>
  <c r="C275"/>
  <c r="C274"/>
  <c r="C273"/>
  <c r="C272"/>
  <c r="C271"/>
  <c r="C270"/>
  <c r="C269"/>
  <c r="C268"/>
  <c r="C267"/>
  <c r="C266"/>
  <c r="C265"/>
  <c r="C264"/>
  <c r="C263"/>
  <c r="C262"/>
  <c r="C261"/>
  <c r="C260"/>
  <c r="C259"/>
  <c r="C258"/>
  <c r="C257"/>
  <c r="C256"/>
  <c r="C255"/>
  <c r="C254"/>
  <c r="C253"/>
  <c r="C252"/>
  <c r="C251"/>
  <c r="C250"/>
  <c r="C249"/>
  <c r="C248"/>
  <c r="C247"/>
  <c r="C246"/>
  <c r="C245"/>
  <c r="C244"/>
  <c r="C243"/>
  <c r="C242"/>
  <c r="C241"/>
  <c r="C240"/>
  <c r="C239"/>
  <c r="C238"/>
  <c r="C237"/>
  <c r="C236"/>
  <c r="C235"/>
  <c r="C234"/>
  <c r="C233"/>
  <c r="C232"/>
  <c r="C231"/>
  <c r="C230"/>
  <c r="C229"/>
  <c r="C228"/>
  <c r="C227"/>
  <c r="C226"/>
  <c r="C225"/>
  <c r="C224"/>
  <c r="C223"/>
  <c r="C222"/>
  <c r="C221"/>
  <c r="C220"/>
  <c r="C219"/>
  <c r="C218"/>
  <c r="C217"/>
  <c r="C216"/>
  <c r="C215"/>
  <c r="C214"/>
  <c r="C213"/>
  <c r="C212"/>
  <c r="C211"/>
  <c r="C210"/>
  <c r="C209"/>
  <c r="C208"/>
  <c r="C207"/>
  <c r="C206"/>
  <c r="C205"/>
  <c r="C204"/>
  <c r="C203"/>
  <c r="C202"/>
  <c r="C201"/>
  <c r="C200"/>
  <c r="C199"/>
  <c r="C198"/>
  <c r="C197"/>
  <c r="C196"/>
  <c r="C195"/>
  <c r="C194"/>
  <c r="C193"/>
  <c r="C192"/>
  <c r="C191"/>
  <c r="C190"/>
  <c r="C189"/>
  <c r="C188"/>
  <c r="C187"/>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C61"/>
  <c r="C60"/>
  <c r="C59"/>
  <c r="C58"/>
  <c r="C57"/>
  <c r="C56"/>
  <c r="C55"/>
  <c r="C54"/>
  <c r="C53"/>
  <c r="C52"/>
  <c r="C51"/>
  <c r="C50"/>
  <c r="C49"/>
  <c r="C48"/>
  <c r="C47"/>
  <c r="C46"/>
  <c r="C45"/>
  <c r="C44"/>
  <c r="C43"/>
  <c r="C42"/>
  <c r="C41"/>
  <c r="C40"/>
  <c r="C39"/>
  <c r="C38"/>
  <c r="C37"/>
  <c r="C36"/>
  <c r="C35"/>
  <c r="C34"/>
  <c r="C33"/>
  <c r="C32"/>
  <c r="C31"/>
  <c r="C30"/>
  <c r="C29"/>
  <c r="C28"/>
  <c r="C27"/>
  <c r="C26"/>
  <c r="C25"/>
  <c r="C24"/>
  <c r="C23"/>
  <c r="C22"/>
  <c r="C21"/>
  <c r="C20"/>
  <c r="C19"/>
  <c r="C18"/>
  <c r="C17"/>
  <c r="C16"/>
  <c r="C15"/>
  <c r="C14"/>
  <c r="C13"/>
  <c r="C12"/>
  <c r="C11"/>
  <c r="C10"/>
  <c r="C9"/>
  <c r="C8"/>
  <c r="C7"/>
  <c r="C6"/>
  <c r="C5"/>
  <c r="C4"/>
  <c r="C3"/>
  <c r="C2"/>
</calcChain>
</file>

<file path=xl/sharedStrings.xml><?xml version="1.0" encoding="utf-8"?>
<sst xmlns="http://schemas.openxmlformats.org/spreadsheetml/2006/main" count="1852" uniqueCount="771">
  <si>
    <t>Year</t>
  </si>
  <si>
    <t>Congress</t>
  </si>
  <si>
    <t>President</t>
  </si>
  <si>
    <t>Senate (100)</t>
  </si>
  <si>
    <t>House (435)</t>
  </si>
  <si>
    <t>111th</t>
  </si>
  <si>
    <t>D</t>
  </si>
  <si>
    <t>D - 55***</t>
  </si>
  <si>
    <t>D - 256</t>
  </si>
  <si>
    <t>110th</t>
  </si>
  <si>
    <t>R</t>
  </si>
  <si>
    <t>D - 51**</t>
  </si>
  <si>
    <t>D - 233</t>
  </si>
  <si>
    <t>109th</t>
  </si>
  <si>
    <t>R - 55</t>
  </si>
  <si>
    <t>R - 232</t>
  </si>
  <si>
    <t>108th</t>
  </si>
  <si>
    <t>R - 51</t>
  </si>
  <si>
    <t>R - 229</t>
  </si>
  <si>
    <t>107th</t>
  </si>
  <si>
    <t>D*</t>
  </si>
  <si>
    <t>R - 221</t>
  </si>
  <si>
    <t>106th</t>
  </si>
  <si>
    <t>R - 223</t>
  </si>
  <si>
    <t>105th</t>
  </si>
  <si>
    <t>R - 228</t>
  </si>
  <si>
    <t>104th</t>
  </si>
  <si>
    <t>R - 52</t>
  </si>
  <si>
    <t>R - 230</t>
  </si>
  <si>
    <t>103rd</t>
  </si>
  <si>
    <t>D - 57</t>
  </si>
  <si>
    <t>D - 258</t>
  </si>
  <si>
    <t>102nd</t>
  </si>
  <si>
    <t>D - 56</t>
  </si>
  <si>
    <t>D - 267</t>
  </si>
  <si>
    <t>101st</t>
  </si>
  <si>
    <t>D - 55</t>
  </si>
  <si>
    <t>D - 260</t>
  </si>
  <si>
    <t>100th</t>
  </si>
  <si>
    <t>99th</t>
  </si>
  <si>
    <t>R - 53</t>
  </si>
  <si>
    <t>D - 253</t>
  </si>
  <si>
    <t>98th</t>
  </si>
  <si>
    <t>R - 54</t>
  </si>
  <si>
    <t>D - 269</t>
  </si>
  <si>
    <t>97th</t>
  </si>
  <si>
    <t>D - 242</t>
  </si>
  <si>
    <t>96th</t>
  </si>
  <si>
    <t>D - 58</t>
  </si>
  <si>
    <t>D - 277</t>
  </si>
  <si>
    <t>95th</t>
  </si>
  <si>
    <t>D - 61</t>
  </si>
  <si>
    <t>D - 292</t>
  </si>
  <si>
    <t>94th</t>
  </si>
  <si>
    <t>D - 60</t>
  </si>
  <si>
    <t>D -291</t>
  </si>
  <si>
    <t>93rd</t>
  </si>
  <si>
    <t>92nd</t>
  </si>
  <si>
    <t>D - 54</t>
  </si>
  <si>
    <t>D - 255</t>
  </si>
  <si>
    <t>91st</t>
  </si>
  <si>
    <t>D - 243</t>
  </si>
  <si>
    <t>90th</t>
  </si>
  <si>
    <t>D - 64</t>
  </si>
  <si>
    <t>D - 247</t>
  </si>
  <si>
    <t>89th</t>
  </si>
  <si>
    <t>D - 68</t>
  </si>
  <si>
    <t>D - 295</t>
  </si>
  <si>
    <t>88th</t>
  </si>
  <si>
    <t>D - 66</t>
  </si>
  <si>
    <t>D - 259</t>
  </si>
  <si>
    <t>112th</t>
  </si>
  <si>
    <t>Others</t>
  </si>
  <si>
    <t>Vacant</t>
  </si>
  <si>
    <t>113th</t>
  </si>
  <si>
    <t>1963–1965</t>
  </si>
  <si>
    <t>—</t>
  </si>
  <si>
    <t>1965–1967</t>
  </si>
  <si>
    <t>1967–1969</t>
  </si>
  <si>
    <t>1969–1971</t>
  </si>
  <si>
    <t>1971–1973</t>
  </si>
  <si>
    <t>1973–1975</t>
  </si>
  <si>
    <t>1975–1977</t>
  </si>
  <si>
    <t>1977–1979</t>
  </si>
  <si>
    <t>1979–1981</t>
  </si>
  <si>
    <t>1981–1983</t>
  </si>
  <si>
    <t>1983–1985</t>
  </si>
  <si>
    <t>1985–1987</t>
  </si>
  <si>
    <t>1987–1989</t>
  </si>
  <si>
    <t>1989–1991</t>
  </si>
  <si>
    <t>1991–1993</t>
  </si>
  <si>
    <t>1993–1995</t>
  </si>
  <si>
    <t>1995–1997</t>
  </si>
  <si>
    <t>1997–1999</t>
  </si>
  <si>
    <t>1999–2001</t>
  </si>
  <si>
    <t>2001–2003</t>
  </si>
  <si>
    <t>2003–2005</t>
  </si>
  <si>
    <t>2005–2007</t>
  </si>
  <si>
    <t>2007–2009</t>
  </si>
  <si>
    <t>2009–2011</t>
  </si>
  <si>
    <t>2011–2013</t>
  </si>
  <si>
    <t>2013–2015</t>
  </si>
  <si>
    <t>Senate</t>
  </si>
  <si>
    <t>House</t>
  </si>
  <si>
    <t>Years</t>
  </si>
  <si>
    <t>Total</t>
  </si>
  <si>
    <t>Dems</t>
  </si>
  <si>
    <t>Reps</t>
  </si>
  <si>
    <t>Labor Force Statistics from the Current Population Survey</t>
  </si>
  <si>
    <t>Original Data Value</t>
  </si>
  <si>
    <t>Series Id:</t>
  </si>
  <si>
    <t>LNS14000000</t>
  </si>
  <si>
    <t>Seasonally Adjusted</t>
  </si>
  <si>
    <t>Series title:</t>
  </si>
  <si>
    <t>(Seas) Unemployment Rate</t>
  </si>
  <si>
    <t>Labor force status:</t>
  </si>
  <si>
    <t>Unemployment rate</t>
  </si>
  <si>
    <t>Type of data:</t>
  </si>
  <si>
    <t>Percent or rate</t>
  </si>
  <si>
    <t>Age:</t>
  </si>
  <si>
    <t>16 years and over</t>
  </si>
  <si>
    <t>Years:</t>
  </si>
  <si>
    <t>Jan</t>
  </si>
  <si>
    <t>Feb</t>
  </si>
  <si>
    <t>Mar</t>
  </si>
  <si>
    <t>Apr</t>
  </si>
  <si>
    <t>May</t>
  </si>
  <si>
    <t>Jun</t>
  </si>
  <si>
    <t>Jul</t>
  </si>
  <si>
    <t>Aug</t>
  </si>
  <si>
    <t>Sep</t>
  </si>
  <si>
    <t>Oct</t>
  </si>
  <si>
    <t>Nov</t>
  </si>
  <si>
    <t>Dec</t>
  </si>
  <si>
    <t>Annual</t>
  </si>
  <si>
    <t>Date</t>
  </si>
  <si>
    <t>Unemployment</t>
  </si>
  <si>
    <t>House Dems</t>
  </si>
  <si>
    <t>Senate Dems</t>
  </si>
  <si>
    <t>House Rep</t>
  </si>
  <si>
    <t>Senate Rep</t>
  </si>
  <si>
    <t>% House Dems</t>
  </si>
  <si>
    <t>% Senate Dems</t>
  </si>
  <si>
    <t>Dems Cumulative</t>
  </si>
  <si>
    <t>Dems President</t>
  </si>
  <si>
    <t>Reps President</t>
  </si>
  <si>
    <t>Reps Cumlative</t>
  </si>
  <si>
    <t>% Senate Reps</t>
  </si>
  <si>
    <t>% House Reps</t>
  </si>
  <si>
    <t>Reps Cumulative</t>
  </si>
  <si>
    <t xml:space="preserve">    Gross domestic product</t>
  </si>
  <si>
    <t>A191RL1</t>
  </si>
  <si>
    <t>% GDP Change</t>
  </si>
  <si>
    <t xml:space="preserve">    Gross domestic income</t>
  </si>
  <si>
    <t>Bottom 90% average income</t>
  </si>
  <si>
    <t>Top 1% average income</t>
  </si>
  <si>
    <t>Top 5% average income</t>
  </si>
  <si>
    <t>Top 10% average income</t>
  </si>
  <si>
    <t>http://topincomes.g-mond.parisschoolofeconomics.eu/#Home:</t>
  </si>
  <si>
    <t>1948 to 2014</t>
  </si>
  <si>
    <t>http://www.bls.gov/data/</t>
  </si>
  <si>
    <t>Annual Unemployment</t>
  </si>
  <si>
    <t>34th</t>
  </si>
  <si>
    <t>1855–1857</t>
  </si>
  <si>
    <t>35th</t>
  </si>
  <si>
    <t>1857–1859</t>
  </si>
  <si>
    <t>36th</t>
  </si>
  <si>
    <t>1859–1861</t>
  </si>
  <si>
    <t>37th</t>
  </si>
  <si>
    <t>1861–1863</t>
  </si>
  <si>
    <t>38th</t>
  </si>
  <si>
    <t>1863–1865</t>
  </si>
  <si>
    <t>39th</t>
  </si>
  <si>
    <t>1865–1867</t>
  </si>
  <si>
    <t>40th</t>
  </si>
  <si>
    <t>1867–1869</t>
  </si>
  <si>
    <t>41st</t>
  </si>
  <si>
    <t>1869–1871</t>
  </si>
  <si>
    <t>42nd</t>
  </si>
  <si>
    <t>1871–1873</t>
  </si>
  <si>
    <t>43rd</t>
  </si>
  <si>
    <t>1873–1875</t>
  </si>
  <si>
    <t>44th</t>
  </si>
  <si>
    <t>1875–1877</t>
  </si>
  <si>
    <t>45th</t>
  </si>
  <si>
    <t>1877–1879</t>
  </si>
  <si>
    <t>46th</t>
  </si>
  <si>
    <t>1879–1881</t>
  </si>
  <si>
    <t>47th</t>
  </si>
  <si>
    <t>1881–1883</t>
  </si>
  <si>
    <t>48th</t>
  </si>
  <si>
    <t>1883–1885</t>
  </si>
  <si>
    <t>49th</t>
  </si>
  <si>
    <t>1885–1887</t>
  </si>
  <si>
    <t>50th</t>
  </si>
  <si>
    <t>1887–1889</t>
  </si>
  <si>
    <t>51st</t>
  </si>
  <si>
    <t>1889–1891</t>
  </si>
  <si>
    <t>52nd</t>
  </si>
  <si>
    <t>1891–1893</t>
  </si>
  <si>
    <t>53rd</t>
  </si>
  <si>
    <t>1893–1895</t>
  </si>
  <si>
    <t>54th</t>
  </si>
  <si>
    <t>1895–1897</t>
  </si>
  <si>
    <t>55th</t>
  </si>
  <si>
    <t>1897–1899</t>
  </si>
  <si>
    <t>56th</t>
  </si>
  <si>
    <t>1899–1901</t>
  </si>
  <si>
    <t>57th</t>
  </si>
  <si>
    <t>1901–1903</t>
  </si>
  <si>
    <t>58th</t>
  </si>
  <si>
    <t>1903–1905</t>
  </si>
  <si>
    <t>59th</t>
  </si>
  <si>
    <t>1905–1907</t>
  </si>
  <si>
    <t>60th</t>
  </si>
  <si>
    <t>1907–1909</t>
  </si>
  <si>
    <t>61st</t>
  </si>
  <si>
    <t>1909–1911</t>
  </si>
  <si>
    <t>62nd</t>
  </si>
  <si>
    <t>1911–1913</t>
  </si>
  <si>
    <t>63rd</t>
  </si>
  <si>
    <t>1913–1915</t>
  </si>
  <si>
    <t>64th</t>
  </si>
  <si>
    <t>1915–1917</t>
  </si>
  <si>
    <t>65th</t>
  </si>
  <si>
    <t>1917–1919</t>
  </si>
  <si>
    <t>66th</t>
  </si>
  <si>
    <t>1919–1921</t>
  </si>
  <si>
    <t>67th</t>
  </si>
  <si>
    <t>1921–1923</t>
  </si>
  <si>
    <t>68th</t>
  </si>
  <si>
    <t>1923–1925</t>
  </si>
  <si>
    <t>69th</t>
  </si>
  <si>
    <t>1925–1927</t>
  </si>
  <si>
    <t>70th</t>
  </si>
  <si>
    <t>1927–1929</t>
  </si>
  <si>
    <t>71st</t>
  </si>
  <si>
    <t>1929–1931</t>
  </si>
  <si>
    <t>72nd</t>
  </si>
  <si>
    <t>1931–1933</t>
  </si>
  <si>
    <t>73rd</t>
  </si>
  <si>
    <t>1933–1935</t>
  </si>
  <si>
    <t>74th</t>
  </si>
  <si>
    <t>1935–1937</t>
  </si>
  <si>
    <t>75th</t>
  </si>
  <si>
    <t>1937–1939</t>
  </si>
  <si>
    <t>76th</t>
  </si>
  <si>
    <t>1939–1941</t>
  </si>
  <si>
    <t>77th</t>
  </si>
  <si>
    <t>1941–1943</t>
  </si>
  <si>
    <t>78th</t>
  </si>
  <si>
    <t>1943–1945</t>
  </si>
  <si>
    <t>79th</t>
  </si>
  <si>
    <t>1945–1947</t>
  </si>
  <si>
    <t>80th</t>
  </si>
  <si>
    <t>1947–1949</t>
  </si>
  <si>
    <t>81st</t>
  </si>
  <si>
    <t>1949–1951</t>
  </si>
  <si>
    <t>82nd</t>
  </si>
  <si>
    <t>1951–1953</t>
  </si>
  <si>
    <t>83rd</t>
  </si>
  <si>
    <t>1953–1955</t>
  </si>
  <si>
    <t>84th</t>
  </si>
  <si>
    <t>1955–1957</t>
  </si>
  <si>
    <t>85th</t>
  </si>
  <si>
    <t>1957–1959</t>
  </si>
  <si>
    <t>86th</t>
  </si>
  <si>
    <t>1959–1961</t>
  </si>
  <si>
    <t>87th</t>
  </si>
  <si>
    <t>1961–1963</t>
  </si>
  <si>
    <t>Senate Reps</t>
  </si>
  <si>
    <t>House Reps</t>
  </si>
  <si>
    <t>Woodrow Wilson</t>
  </si>
  <si>
    <t>Calvin Coolidge</t>
  </si>
  <si>
    <t>Herbert Hoover</t>
  </si>
  <si>
    <t>Franklin D. Roosevelt</t>
  </si>
  <si>
    <t>Harry S. Truman</t>
  </si>
  <si>
    <t>Dwight D. Eisenhower</t>
  </si>
  <si>
    <t>Richard M. Nixon</t>
  </si>
  <si>
    <t>Lyndon B. Johnson</t>
  </si>
  <si>
    <t>Jimmy Carter</t>
  </si>
  <si>
    <t>Ronald Reagan</t>
  </si>
  <si>
    <t>George H. Bush</t>
  </si>
  <si>
    <t>William J. Clinton</t>
  </si>
  <si>
    <t>George W. Bush</t>
  </si>
  <si>
    <t>Barack Obama</t>
  </si>
  <si>
    <t>http://www.infoplease.com/ipa/A0774721.html</t>
  </si>
  <si>
    <t>Warren G. Harding</t>
  </si>
  <si>
    <t>John F. Kennedy</t>
  </si>
  <si>
    <t> Gerald R. Ford</t>
  </si>
  <si>
    <t>Name</t>
  </si>
  <si>
    <t>Democratic President  Inaugurated</t>
  </si>
  <si>
    <t>Republican President  Inaugurated</t>
  </si>
  <si>
    <t>Democratic President</t>
  </si>
  <si>
    <t xml:space="preserve">Republican President </t>
  </si>
  <si>
    <t>Federal Deficit</t>
  </si>
  <si>
    <t>GDP-US $ billion nominal</t>
  </si>
  <si>
    <t>Population-US million</t>
  </si>
  <si>
    <t>Federal Deficit-total $ billion nominal</t>
  </si>
  <si>
    <t>&lt;a href=http://www.measuringworth.com/usgdp"&gt;MW gdp&lt;/a&gt;"</t>
  </si>
  <si>
    <t>i</t>
  </si>
  <si>
    <t>a</t>
  </si>
  <si>
    <t>Legend:</t>
  </si>
  <si>
    <t xml:space="preserve"> i - interpolated between actual reported values</t>
  </si>
  <si>
    <t xml:space="preserve"> a - actual reported</t>
  </si>
  <si>
    <t>Data Sources for 1920:</t>
  </si>
  <si>
    <t>GDP, GO: See &lt;a  href=http://usgovernmentspending.blogspot.com/2014/04/gdp-go-sources.html"&gt;GDP</t>
  </si>
  <si>
    <t xml:space="preserve"> GO Sources&lt;/a&gt;</t>
  </si>
  <si>
    <t>Federal: &lt;a href="http://www.census.gov/compendia/statab/past_years.html"&gt;Bicentennial Edition: Historical Statistics of the US</t>
  </si>
  <si>
    <t xml:space="preserve"> Colonial Times to 1970&lt;/a&gt;</t>
  </si>
  <si>
    <t xml:space="preserve"> 7.1&lt;/a&gt;</t>
  </si>
  <si>
    <t>State and Local: &lt;a href="http://www.census.gov/govs/local/"&gt;State and Local Gov. Finances&lt;/a&gt;</t>
  </si>
  <si>
    <t>&amp;#147;&lt;a href="http://usgovernmentspending.blogspot.com/2011/03/change-to-guesstimated-state-and-local.html"&gt;Guesstimated&lt;/a&gt;&amp;#148; by projecting the latest change in reported spending forward to future years"</t>
  </si>
  <si>
    <t>Federal Deficit (billion)</t>
  </si>
  <si>
    <t>GDP (billion)</t>
  </si>
  <si>
    <t>GDP Change (%)</t>
  </si>
  <si>
    <t>Gross Domestic Income (%)</t>
  </si>
  <si>
    <t>Bottom 90% Income (%)</t>
  </si>
  <si>
    <t>Top 10% Income (%)</t>
  </si>
  <si>
    <t>Top 5% Income (%)</t>
  </si>
  <si>
    <t>Top 1% Income (%)</t>
  </si>
  <si>
    <t>Unemployment (%)</t>
  </si>
  <si>
    <t>Population (million)</t>
  </si>
  <si>
    <t>Population (%)</t>
  </si>
  <si>
    <t>http://www.bls.gov/opub/mlr/cwc/compensation-from-before-world-war-i-through-the-great-depression.pdf</t>
  </si>
  <si>
    <t>From anestimaed nual rteof 3.percnt during 1923-9, theunmployment raeos tapek ofabut 25percnt i</t>
  </si>
  <si>
    <t>193. Theconmy reachd itsrough in193; butalhoug nemployment hadrechd itspeak, conmic reovry was</t>
  </si>
  <si>
    <t>slow, hesitan, dfar omcplet. Ashown below, theunmployment raewas tilnearly 15percnt i1940. 37</t>
  </si>
  <si>
    <t>Year Unemployment rae</t>
  </si>
  <si>
    <t>Herbt Hover, whoad ben lectd Presidnt aerly thepak ofthe conmic bom fthe 1920's, wasprented with</t>
  </si>
  <si>
    <t>an econmic stuaion frwhic precdnts wer fw.At heim, twas genraly fetha econmic lawsmade partues</t>
  </si>
  <si>
    <t>from ulemployment slf-coreting.38 Howevr, thedpenig ofthe downspi castdoubt npolicy based onthis vew, and</t>
  </si>
  <si>
    <t>a newadminstraion waselctd in1932 onapltform fore active conmic policy.</t>
  </si>
  <si>
    <t>in</t>
  </si>
  <si>
    <t>labor</t>
  </si>
  <si>
    <t>of</t>
  </si>
  <si>
    <t>cultural</t>
  </si>
  <si>
    <t>force</t>
  </si>
  <si>
    <t>Persons 14 years of age and over</t>
  </si>
  <si>
    <t>Persons 16 years of age and over</t>
  </si>
  <si>
    <t>NOTE: Revisions to population controls and other changes can affect the comparability of labor force levels over time. In recent years, for example, updated population controls have been introduced annually with the release of January data. Information about historical comparability is online at www.bls.gov/cps/documentation.htm#comp.</t>
  </si>
  <si>
    <t>Civilian noninstitutional population</t>
  </si>
  <si>
    <t>Civilian labor force</t>
  </si>
  <si>
    <t>Not</t>
  </si>
  <si>
    <t>Percent</t>
  </si>
  <si>
    <t>population</t>
  </si>
  <si>
    <t>Employed</t>
  </si>
  <si>
    <t>Unemployed</t>
  </si>
  <si>
    <t>Agri-</t>
  </si>
  <si>
    <t>culture</t>
  </si>
  <si>
    <t>Nonagri-</t>
  </si>
  <si>
    <t>industries</t>
  </si>
  <si>
    <t>Number</t>
  </si>
  <si>
    <t>http://www.bls.gov/cps/cpsaat01.htm</t>
  </si>
  <si>
    <t>United States Unemployment Rate</t>
  </si>
  <si>
    <t>Here's a look at the U.S. unemployment rate for selected years from 1920 to 2013.</t>
  </si>
  <si>
    <t>Rate</t>
  </si>
  <si>
    <t>NOTES: Estimates prior to 1940 are based on sources other than direct enumeration. Data prior to 1948 are for persons age 14 and over. Data beginning in 1948 are for persons age 16 and over.</t>
  </si>
  <si>
    <t>1. Not strictly comparable with prior years.</t>
  </si>
  <si>
    <t>2. Beginning in Jan. 2006, data are not strictly comparable with data for 2005 and earlier years because of the revisions in the population controls used in the household survey.</t>
  </si>
  <si>
    <t>Source: U.S. Department of Labor, Bureau of Labor Statistics. Web: stats.bls.gov .</t>
  </si>
  <si>
    <t>Information Please® Database, © 2007 Pearson Education, Inc. All rights reserved.</t>
  </si>
  <si>
    <t>http://www.census.gov/prod/99pubs/99statab/sec31.pdf</t>
  </si>
  <si>
    <t xml:space="preserve">TABLE 9 </t>
  </si>
  <si>
    <t xml:space="preserve">OLD AND NEW HISTORICAL DATA </t>
  </si>
  <si>
    <t xml:space="preserve">Year ULEB* UA' Year ULEB* UA t </t>
  </si>
  <si>
    <t xml:space="preserve">1890 3.97 3.97 1911 6.72 6.27 </t>
  </si>
  <si>
    <t xml:space="preserve">1891 5.42 4.77 1912 4.64 5.25 </t>
  </si>
  <si>
    <t xml:space="preserve">1892 3.04 3.72 1913 4.32 4.93 </t>
  </si>
  <si>
    <t xml:space="preserve">1893 11.68 8.09 1914 7.92 6.63 </t>
  </si>
  <si>
    <t xml:space="preserve">1894 18.41 12.33 1915 8.53 7.18 </t>
  </si>
  <si>
    <t xml:space="preserve">1895 13.70 11.11 1916 5.10 5.63 </t>
  </si>
  <si>
    <t xml:space="preserve">1896 14.45 11.96 1917 4.62 5.23 </t>
  </si>
  <si>
    <t xml:space="preserve">1897 14.54 12.43 1918 1.37 3.38 </t>
  </si>
  <si>
    <t xml:space="preserve">1898 12.35 11.62 1919 1.38 2.95 </t>
  </si>
  <si>
    <t xml:space="preserve">1899 6.54 8.66 1920 5.16 5.16 </t>
  </si>
  <si>
    <t xml:space="preserve">1900 5.00 5.00 1921 11.72 8.73 </t>
  </si>
  <si>
    <t xml:space="preserve">1901 4.13 4.59 1922 6.73 6.93 </t>
  </si>
  <si>
    <t xml:space="preserve">1902 3.67 4.30 1923 2.41 4.80 </t>
  </si>
  <si>
    <t xml:space="preserve">1903 3.92 4.35 1924 4.95 5.80 </t>
  </si>
  <si>
    <t xml:space="preserve">1904 5.38 5.08 1925 3.22 4.92 </t>
  </si>
  <si>
    <t xml:space="preserve">1905 4.28 4.62 1926 1.76 4.02 </t>
  </si>
  <si>
    <t xml:space="preserve">1906 1.73 3.29 1927 3.28 4.57 </t>
  </si>
  <si>
    <t xml:space="preserve">1907 2.76 3.57 1928 4.21 5.02 </t>
  </si>
  <si>
    <t xml:space="preserve">1908 7.96 6.17 1929 3.25 4.61 </t>
  </si>
  <si>
    <t xml:space="preserve">1909 5.11 5.13 1930 8.94 8.94 </t>
  </si>
  <si>
    <t xml:space="preserve">1910 5.86 5.86 </t>
  </si>
  <si>
    <t xml:space="preserve">ULEB denotes Lebergott's original series. These unemployment rates are calculated by dividing Lebergott's </t>
  </si>
  <si>
    <t xml:space="preserve">series on total unemployment by his series on the civilian labor force. The series are from Lebergott (1964, table A-3 </t>
  </si>
  <si>
    <t xml:space="preserve">[for 1900- 19301 and table A- 15 [for 1890-991). </t>
  </si>
  <si>
    <t xml:space="preserve">t denotes the new filtered version. </t>
  </si>
  <si>
    <t>http://eml.berkeley.edu/~cromer/Spurious%20Volatility.pdf</t>
  </si>
  <si>
    <t xml:space="preserve">Year ULEB* UA' </t>
  </si>
  <si>
    <t xml:space="preserve">Year ULEB* UA t </t>
  </si>
  <si>
    <t>NYSE</t>
  </si>
  <si>
    <t>Inflation</t>
  </si>
  <si>
    <t>Adj Close</t>
  </si>
  <si>
    <t>Volume</t>
  </si>
  <si>
    <t>Close</t>
  </si>
  <si>
    <t>Low</t>
  </si>
  <si>
    <t>High</t>
  </si>
  <si>
    <t>Open</t>
  </si>
  <si>
    <t>http://finance.yahoo.com/</t>
  </si>
  <si>
    <t>S&amp;P 500</t>
  </si>
  <si>
    <t>Historical Annual U.S. Inflation Rate from 1913 to the present</t>
  </si>
  <si>
    <t>YEAR</t>
  </si>
  <si>
    <t>JAN</t>
  </si>
  <si>
    <t>FEB</t>
  </si>
  <si>
    <t>MAR</t>
  </si>
  <si>
    <t>APR</t>
  </si>
  <si>
    <t>MAY</t>
  </si>
  <si>
    <t>JUN</t>
  </si>
  <si>
    <t>JUL</t>
  </si>
  <si>
    <t>AUG</t>
  </si>
  <si>
    <t>SEP</t>
  </si>
  <si>
    <t>OCT</t>
  </si>
  <si>
    <t>NOV</t>
  </si>
  <si>
    <t>DEC</t>
  </si>
  <si>
    <t>AVE.</t>
  </si>
  <si>
    <t>GDP-US</t>
  </si>
  <si>
    <t>$ billion nominal</t>
  </si>
  <si>
    <t>Population-US</t>
  </si>
  <si>
    <t>million</t>
  </si>
  <si>
    <t>-</t>
  </si>
  <si>
    <t>MW gdp</t>
  </si>
  <si>
    <t>GDP, GO: See GDP, GO Sources</t>
  </si>
  <si>
    <t>Federal: Bicentennial Edition: Historical Statistics of the US, Colonial Times to 1970</t>
  </si>
  <si>
    <t>State and Local: Bicentennial Edition: Historical Statistics of the US, Colonial Times to 1970</t>
  </si>
  <si>
    <t>Data Sources for 2010:</t>
  </si>
  <si>
    <t>Federal: Fed. Budget: Hist. Tables 3.2, 5.1, 7.1</t>
  </si>
  <si>
    <t>State and Local: State and Local Gov. Finances</t>
  </si>
  <si>
    <t>“Guesstimated” by projecting the latest change in reported spending forward to future years</t>
  </si>
  <si>
    <t>http://www.usgovernmentspending.com/spending_chart_1920_2010USb_16s2li011mcn__US_Gross_Domestic_Product_GDP_History</t>
  </si>
  <si>
    <t>Current-Dollar and "Real" Gross Domestic Product</t>
  </si>
  <si>
    <t>Quarterly</t>
  </si>
  <si>
    <t xml:space="preserve">  (Seasonally adjusted annual rates)</t>
  </si>
  <si>
    <t>GDP in billions of current dollars</t>
  </si>
  <si>
    <t>GDP in billions of chained 2009 dollars</t>
  </si>
  <si>
    <t>1947q1</t>
  </si>
  <si>
    <t>1947q2</t>
  </si>
  <si>
    <t>1947q3</t>
  </si>
  <si>
    <t>1947q4</t>
  </si>
  <si>
    <t>1948q1</t>
  </si>
  <si>
    <t>1948q2</t>
  </si>
  <si>
    <t>1948q3</t>
  </si>
  <si>
    <t>1948q4</t>
  </si>
  <si>
    <t>1949q1</t>
  </si>
  <si>
    <t>1949q2</t>
  </si>
  <si>
    <t>1949q3</t>
  </si>
  <si>
    <t>1949q4</t>
  </si>
  <si>
    <t>1950q1</t>
  </si>
  <si>
    <t>1950q2</t>
  </si>
  <si>
    <t>1950q3</t>
  </si>
  <si>
    <t>1950q4</t>
  </si>
  <si>
    <t>1951q1</t>
  </si>
  <si>
    <t>1951q2</t>
  </si>
  <si>
    <t>1951q3</t>
  </si>
  <si>
    <t>1951q4</t>
  </si>
  <si>
    <t>1952q1</t>
  </si>
  <si>
    <t>1952q2</t>
  </si>
  <si>
    <t>1952q3</t>
  </si>
  <si>
    <t>1952q4</t>
  </si>
  <si>
    <t>1953q1</t>
  </si>
  <si>
    <t>1953q2</t>
  </si>
  <si>
    <t>1953q3</t>
  </si>
  <si>
    <t>1953q4</t>
  </si>
  <si>
    <t>1954q1</t>
  </si>
  <si>
    <t>1954q2</t>
  </si>
  <si>
    <t>1954q3</t>
  </si>
  <si>
    <t>1954q4</t>
  </si>
  <si>
    <t>1955q1</t>
  </si>
  <si>
    <t>1955q2</t>
  </si>
  <si>
    <t>1955q3</t>
  </si>
  <si>
    <t>1955q4</t>
  </si>
  <si>
    <t>1956q1</t>
  </si>
  <si>
    <t>1956q2</t>
  </si>
  <si>
    <t>1956q3</t>
  </si>
  <si>
    <t>1956q4</t>
  </si>
  <si>
    <t>1957q1</t>
  </si>
  <si>
    <t>1957q2</t>
  </si>
  <si>
    <t>1957q3</t>
  </si>
  <si>
    <t>1957q4</t>
  </si>
  <si>
    <t>1958q1</t>
  </si>
  <si>
    <t>1958q2</t>
  </si>
  <si>
    <t>1958q3</t>
  </si>
  <si>
    <t>1958q4</t>
  </si>
  <si>
    <t>1959q1</t>
  </si>
  <si>
    <t>1959q2</t>
  </si>
  <si>
    <t>1959q3</t>
  </si>
  <si>
    <t>1959q4</t>
  </si>
  <si>
    <t>1960q1</t>
  </si>
  <si>
    <t>1960q2</t>
  </si>
  <si>
    <t>1960q3</t>
  </si>
  <si>
    <t>1960q4</t>
  </si>
  <si>
    <t>1961q1</t>
  </si>
  <si>
    <t>1961q2</t>
  </si>
  <si>
    <t>1961q3</t>
  </si>
  <si>
    <t>1961q4</t>
  </si>
  <si>
    <t>1962q1</t>
  </si>
  <si>
    <t>1962q2</t>
  </si>
  <si>
    <t>1962q3</t>
  </si>
  <si>
    <t>1962q4</t>
  </si>
  <si>
    <t>1963q1</t>
  </si>
  <si>
    <t>1963q2</t>
  </si>
  <si>
    <t>1963q3</t>
  </si>
  <si>
    <t>1963q4</t>
  </si>
  <si>
    <t>1964q1</t>
  </si>
  <si>
    <t>1964q2</t>
  </si>
  <si>
    <t>1964q3</t>
  </si>
  <si>
    <t>1964q4</t>
  </si>
  <si>
    <t>1965q1</t>
  </si>
  <si>
    <t>1965q2</t>
  </si>
  <si>
    <t>1965q3</t>
  </si>
  <si>
    <t>1965q4</t>
  </si>
  <si>
    <t>1966q1</t>
  </si>
  <si>
    <t>1966q2</t>
  </si>
  <si>
    <t>1966q3</t>
  </si>
  <si>
    <t>1966q4</t>
  </si>
  <si>
    <t>1967q1</t>
  </si>
  <si>
    <t>1967q2</t>
  </si>
  <si>
    <t>1967q3</t>
  </si>
  <si>
    <t>1967q4</t>
  </si>
  <si>
    <t>1968q1</t>
  </si>
  <si>
    <t>1968q2</t>
  </si>
  <si>
    <t>1968q3</t>
  </si>
  <si>
    <t>1968q4</t>
  </si>
  <si>
    <t>1969q1</t>
  </si>
  <si>
    <t>1969q2</t>
  </si>
  <si>
    <t>1969q3</t>
  </si>
  <si>
    <t>1969q4</t>
  </si>
  <si>
    <t>1970q1</t>
  </si>
  <si>
    <t>1970q2</t>
  </si>
  <si>
    <t>1970q3</t>
  </si>
  <si>
    <t>1970q4</t>
  </si>
  <si>
    <t>1971q1</t>
  </si>
  <si>
    <t>1971q2</t>
  </si>
  <si>
    <t>1971q3</t>
  </si>
  <si>
    <t>1971q4</t>
  </si>
  <si>
    <t>1972q1</t>
  </si>
  <si>
    <t>1972q2</t>
  </si>
  <si>
    <t>1972q3</t>
  </si>
  <si>
    <t>1972q4</t>
  </si>
  <si>
    <t>1973q1</t>
  </si>
  <si>
    <t>1973q2</t>
  </si>
  <si>
    <t>1973q3</t>
  </si>
  <si>
    <t>1973q4</t>
  </si>
  <si>
    <t>1974q1</t>
  </si>
  <si>
    <t>1974q2</t>
  </si>
  <si>
    <t>1974q3</t>
  </si>
  <si>
    <t>1974q4</t>
  </si>
  <si>
    <t>1975q1</t>
  </si>
  <si>
    <t>1975q2</t>
  </si>
  <si>
    <t>1975q3</t>
  </si>
  <si>
    <t>1975q4</t>
  </si>
  <si>
    <t>1976q1</t>
  </si>
  <si>
    <t>1976q2</t>
  </si>
  <si>
    <t>1976q3</t>
  </si>
  <si>
    <t>1976q4</t>
  </si>
  <si>
    <t>1977q1</t>
  </si>
  <si>
    <t>1977q2</t>
  </si>
  <si>
    <t>1977q3</t>
  </si>
  <si>
    <t>1977q4</t>
  </si>
  <si>
    <t>1978q1</t>
  </si>
  <si>
    <t>1978q2</t>
  </si>
  <si>
    <t>1978q3</t>
  </si>
  <si>
    <t>1978q4</t>
  </si>
  <si>
    <t>1979q1</t>
  </si>
  <si>
    <t>1979q2</t>
  </si>
  <si>
    <t>1979q3</t>
  </si>
  <si>
    <t>1979q4</t>
  </si>
  <si>
    <t>1980q1</t>
  </si>
  <si>
    <t>1980q2</t>
  </si>
  <si>
    <t>1980q3</t>
  </si>
  <si>
    <t>1980q4</t>
  </si>
  <si>
    <t>1981q1</t>
  </si>
  <si>
    <t>1981q2</t>
  </si>
  <si>
    <t>1981q3</t>
  </si>
  <si>
    <t>1981q4</t>
  </si>
  <si>
    <t>1982q1</t>
  </si>
  <si>
    <t>1982q2</t>
  </si>
  <si>
    <t>1982q3</t>
  </si>
  <si>
    <t>1982q4</t>
  </si>
  <si>
    <t>1983q1</t>
  </si>
  <si>
    <t>1983q2</t>
  </si>
  <si>
    <t>1983q3</t>
  </si>
  <si>
    <t>1983q4</t>
  </si>
  <si>
    <t>1984q1</t>
  </si>
  <si>
    <t>1984q2</t>
  </si>
  <si>
    <t>1984q3</t>
  </si>
  <si>
    <t>1984q4</t>
  </si>
  <si>
    <t>1985q1</t>
  </si>
  <si>
    <t>1985q2</t>
  </si>
  <si>
    <t>1985q3</t>
  </si>
  <si>
    <t>1985q4</t>
  </si>
  <si>
    <t>1986q1</t>
  </si>
  <si>
    <t>1986q2</t>
  </si>
  <si>
    <t>1986q3</t>
  </si>
  <si>
    <t>1986q4</t>
  </si>
  <si>
    <t>1987q1</t>
  </si>
  <si>
    <t>1987q2</t>
  </si>
  <si>
    <t>1987q3</t>
  </si>
  <si>
    <t>1987q4</t>
  </si>
  <si>
    <t>1988q1</t>
  </si>
  <si>
    <t>1988q2</t>
  </si>
  <si>
    <t>1988q3</t>
  </si>
  <si>
    <t>1988q4</t>
  </si>
  <si>
    <t>1989q1</t>
  </si>
  <si>
    <t>1989q2</t>
  </si>
  <si>
    <t>1989q3</t>
  </si>
  <si>
    <t>1989q4</t>
  </si>
  <si>
    <t>1990q1</t>
  </si>
  <si>
    <t>1990q2</t>
  </si>
  <si>
    <t>1990q3</t>
  </si>
  <si>
    <t>1990q4</t>
  </si>
  <si>
    <t>1991q1</t>
  </si>
  <si>
    <t>1991q2</t>
  </si>
  <si>
    <t>1991q3</t>
  </si>
  <si>
    <t>1991q4</t>
  </si>
  <si>
    <t>1992q1</t>
  </si>
  <si>
    <t>1992q2</t>
  </si>
  <si>
    <t>1992q3</t>
  </si>
  <si>
    <t>1992q4</t>
  </si>
  <si>
    <t>1993q1</t>
  </si>
  <si>
    <t>1993q2</t>
  </si>
  <si>
    <t>1993q3</t>
  </si>
  <si>
    <t>1993q4</t>
  </si>
  <si>
    <t>1994q1</t>
  </si>
  <si>
    <t>1994q2</t>
  </si>
  <si>
    <t>1994q3</t>
  </si>
  <si>
    <t>1994q4</t>
  </si>
  <si>
    <t>1995q1</t>
  </si>
  <si>
    <t>1995q2</t>
  </si>
  <si>
    <t>1995q3</t>
  </si>
  <si>
    <t>1995q4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</si>
  <si>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</si>
  <si>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</si>
  <si>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</si>
  <si>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</si>
  <si>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</si>
  <si>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</si>
  <si>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</si>
  <si>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</si>
  <si>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</si>
  <si>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</si>
  <si>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</si>
  <si>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</si>
  <si>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</si>
  <si>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</si>
  <si>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</si>
  <si>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</si>
  <si>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</si>
  <si>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</si>
  <si>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</si>
  <si>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</si>
  <si>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</si>
  <si>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</si>
  <si>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</si>
  <si>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</si>
  <si>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</si>
  <si>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</si>
  <si>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</si>
  <si>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</si>
  <si>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</si>
  <si>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</si>
  <si>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</si>
  <si>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</si>
  <si>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</si>
  <si>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</si>
  <si>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</si>
  <si>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</si>
  <si>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</si>
  <si>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</si>
  <si>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</si>
  <si>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</si>
  <si>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</si>
  <si>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</si>
  <si>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</si>
  <si>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</si>
  <si>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</si>
  <si>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</si>
  <si>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</si>
  <si>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</si>
  <si>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</si>
  <si>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</si>
  <si>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</si>
  <si>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</si>
  <si>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</si>
  <si>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</si>
  <si>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</si>
  <si>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</si>
  <si>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</si>
  <si>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</si>
  <si>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</si>
  <si>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</si>
  <si>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</si>
  <si>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</si>
  <si>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</si>
  <si>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</si>
  <si>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</si>
  <si>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</si>
  <si>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</si>
  <si>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</si>
  <si>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</si>
  <si>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</si>
  <si>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</si>
  <si>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</si>
  <si>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</si>
  <si>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</si>
  <si>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</si>
  <si>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Variable code</t>
  </si>
  <si>
    <t>United States-Top 10% average income-including capital gains</t>
  </si>
  <si>
    <t>Units</t>
  </si>
  <si>
    <t>Real 2012 US Dollars</t>
  </si>
  <si>
    <t>Notes</t>
  </si>
  <si>
    <t>Fractiles defined by total income including capital gains; income includes capital gains.</t>
  </si>
  <si>
    <t>United States-Top 5% average income-including capital gains</t>
  </si>
  <si>
    <t>United States-Top 1% average income-including capital gains</t>
  </si>
  <si>
    <t>United States-Bottom 90% average income-including capital gains</t>
  </si>
  <si>
    <t>GDP</t>
  </si>
  <si>
    <t>FRED Graph Observations</t>
  </si>
  <si>
    <t>Federal Reserve Economic Data</t>
  </si>
  <si>
    <t>Link: http://research.stlouisfed.org/fred2</t>
  </si>
  <si>
    <t>Help: http://research.stlouisfed.org/fred2/help-faq</t>
  </si>
  <si>
    <t>Economic Research Division</t>
  </si>
  <si>
    <t>Federal Reserve Bank of St. Louis</t>
  </si>
  <si>
    <t>GDIA</t>
  </si>
  <si>
    <t>Gross Domestic Income, Billions of Dollars, Annual, Not Seasonally Adjusted</t>
  </si>
  <si>
    <t>Frequency: Annual</t>
  </si>
  <si>
    <t>observation_date</t>
  </si>
  <si>
    <t>http://research.stlouisfed.org/fred2/series/GDIA#</t>
  </si>
  <si>
    <t>b</t>
  </si>
  <si>
    <t>Data Sources for 1900:</t>
  </si>
  <si>
    <t>State and Local: &lt;a href="http://www.census.gov/compendia/statab/past_years.html"&gt;Hist. Stats of US</t>
  </si>
  <si>
    <t xml:space="preserve"> Colonial Times to 1970 and 1789 - 1945&lt;/a&gt;</t>
  </si>
  <si>
    <t>http://www.usgovernmentspending.com/spending_chart_1900_2019USb_10s1li111mcn_G0t</t>
  </si>
  <si>
    <t xml:space="preserve"> b - budgeted estimate in US FY10 budget</t>
  </si>
  <si>
    <t>_x000D_
Data Sources for 2019:"</t>
  </si>
  <si>
    <t>Federal: &lt;a href="http://www.gpo.gov/fdsys/browse/collection.action?collectionCode=BUDGET&amp;browsePath=Fiscal+Year+2010&amp;searchPath=Fiscal+Year+2010&amp;leafLevelBrowse=false&amp;isCollapsed=false&amp;isOpen=true&amp;packageid=BUDGET-2010-TAB&amp;ycord=822"&gt;Fed. Budget: Hist. Tables 3.2</t>
  </si>
  <si>
    <t>http://inflationdata.com/Inflation/Inflation_Rate/HistoricalInflation.aspx</t>
  </si>
  <si>
    <t>https://www.bea.gov/scb/account_articles/general/0100od/maintext.htm</t>
  </si>
  <si>
    <t>http://www.bea.gov/papers/pdf/NABEspeakernotes.pdf</t>
  </si>
  <si>
    <t>United States-Top 10% income share-including capital gains</t>
  </si>
  <si>
    <t>%</t>
  </si>
  <si>
    <t>Estimates including capital gains. Fractiles defined by total income including capital gains.</t>
  </si>
  <si>
    <t>United States-Top 5% income share-including capital gains</t>
  </si>
  <si>
    <t>United States-Top 1% income share-including capital gains</t>
  </si>
  <si>
    <t>United States-Bottom 90% income share-including capital gains</t>
  </si>
  <si>
    <t>Country</t>
  </si>
  <si>
    <t>Source</t>
  </si>
  <si>
    <t>United States</t>
  </si>
  <si>
    <t>Piketty, Thomas and Saez, Emmanuel (2007). Income and Wage Inequality in the United States 1913-2002; in Atkinson, A. B. and Piketty, T. (editors) Top Incomes over the Twentieth Century. A Contrast Between Continental European and English-Speaking Countries, Oxford University Press, chapter 5. Series updated by the same authors.</t>
  </si>
  <si>
    <t>Bottom 90% income share-including capital gains</t>
  </si>
  <si>
    <t>Top 1% income share-including capital gains</t>
  </si>
  <si>
    <t>Top 5% income share-including capital gains</t>
  </si>
  <si>
    <t>Top 10% income share-including capital gains</t>
  </si>
  <si>
    <t>Gross Domestic Income Per Capita</t>
  </si>
  <si>
    <t xml:space="preserve">    Gross Domestic Income</t>
  </si>
  <si>
    <t>Population</t>
  </si>
  <si>
    <t>billion, nominal</t>
  </si>
  <si>
    <t>% change</t>
  </si>
  <si>
    <t>billion</t>
  </si>
  <si>
    <t>%, 16 years and over</t>
  </si>
  <si>
    <t>GDP % Change</t>
  </si>
  <si>
    <t>billions of chained 2009 dollars</t>
  </si>
  <si>
    <t>S&amp;P 500 % change</t>
  </si>
  <si>
    <t>Federal Deficit Per Capita</t>
  </si>
  <si>
    <t>Bottom 90%  average income-including capital gains</t>
  </si>
  <si>
    <t>Top 1%  average income-including capital gains</t>
  </si>
  <si>
    <t>Top 5% average income-including capital gains</t>
  </si>
  <si>
    <t>Top 10%  average income-including capital gains</t>
  </si>
  <si>
    <t>Billions $, Not Seasonally Adjusted</t>
  </si>
</sst>
</file>

<file path=xl/styles.xml><?xml version="1.0" encoding="utf-8"?>
<styleSheet xmlns="http://schemas.openxmlformats.org/spreadsheetml/2006/main">
  <numFmts count="12">
    <numFmt numFmtId="164" formatCode="#0.0"/>
    <numFmt numFmtId="165" formatCode="#,##0.0"/>
    <numFmt numFmtId="166" formatCode="#,##0.0000"/>
    <numFmt numFmtId="167" formatCode="yyyy"/>
    <numFmt numFmtId="168" formatCode="0.0"/>
    <numFmt numFmtId="169" formatCode="m/d/yy;@"/>
    <numFmt numFmtId="170" formatCode="######"/>
    <numFmt numFmtId="171" formatCode="yyyy\-mm\-dd"/>
    <numFmt numFmtId="172" formatCode="0.0000%"/>
    <numFmt numFmtId="173" formatCode="0.0000"/>
    <numFmt numFmtId="174" formatCode="&quot;$&quot;#,##0.00"/>
    <numFmt numFmtId="175" formatCode="&quot;$&quot;#,##0.0000"/>
  </numFmts>
  <fonts count="29">
    <font>
      <sz val="11"/>
      <color theme="1"/>
      <name val="Calibri"/>
      <family val="2"/>
      <scheme val="minor"/>
    </font>
    <font>
      <b/>
      <sz val="9"/>
      <color rgb="FF333333"/>
      <name val="Verdana"/>
      <family val="2"/>
    </font>
    <font>
      <sz val="9"/>
      <color rgb="FF333333"/>
      <name val="Verdana"/>
      <family val="2"/>
    </font>
    <font>
      <sz val="10"/>
      <color rgb="FF515050"/>
      <name val="Arial"/>
      <family val="2"/>
    </font>
    <font>
      <b/>
      <sz val="9"/>
      <color rgb="FF515050"/>
      <name val="Arial"/>
      <family val="2"/>
    </font>
    <font>
      <b/>
      <sz val="9"/>
      <color rgb="FFFFFFFF"/>
      <name val="Arial"/>
      <family val="2"/>
    </font>
    <font>
      <b/>
      <sz val="10"/>
      <color indexed="8"/>
      <name val="Arial"/>
      <family val="2"/>
    </font>
    <font>
      <sz val="10"/>
      <color indexed="8"/>
      <name val="Arial"/>
      <family val="2"/>
    </font>
    <font>
      <b/>
      <sz val="11"/>
      <color theme="1"/>
      <name val="Calibri"/>
      <family val="2"/>
      <scheme val="minor"/>
    </font>
    <font>
      <b/>
      <sz val="12"/>
      <color indexed="8"/>
      <name val="Arial"/>
    </font>
    <font>
      <b/>
      <sz val="10"/>
      <color indexed="8"/>
      <name val="Arial"/>
    </font>
    <font>
      <sz val="10"/>
      <color indexed="8"/>
      <name val="Arial"/>
    </font>
    <font>
      <sz val="8"/>
      <color rgb="FF515050"/>
      <name val="Arial"/>
      <family val="2"/>
    </font>
    <font>
      <b/>
      <sz val="10"/>
      <name val="Arial"/>
      <family val="2"/>
    </font>
    <font>
      <sz val="10"/>
      <name val="Arial"/>
      <family val="2"/>
    </font>
    <font>
      <u/>
      <sz val="11"/>
      <color theme="10"/>
      <name val="Calibri"/>
      <family val="2"/>
    </font>
    <font>
      <b/>
      <sz val="9"/>
      <color rgb="FF000000"/>
      <name val="Tahoma"/>
      <family val="2"/>
    </font>
    <font>
      <b/>
      <sz val="9"/>
      <color rgb="FF333333"/>
      <name val="Tahoma"/>
      <family val="2"/>
    </font>
    <font>
      <sz val="9"/>
      <color rgb="FF000000"/>
      <name val="Tahoma"/>
      <family val="2"/>
    </font>
    <font>
      <sz val="10"/>
      <color rgb="FF333333"/>
      <name val="Tahoma"/>
      <family val="2"/>
    </font>
    <font>
      <b/>
      <sz val="15"/>
      <color rgb="FF000000"/>
      <name val="Arial"/>
      <family val="2"/>
    </font>
    <font>
      <b/>
      <sz val="11"/>
      <color theme="1"/>
      <name val="Arial"/>
      <family val="2"/>
    </font>
    <font>
      <sz val="8"/>
      <color rgb="FF666666"/>
      <name val="Arial"/>
      <family val="2"/>
    </font>
    <font>
      <sz val="8"/>
      <color rgb="FF555555"/>
      <name val="Arial"/>
      <family val="2"/>
    </font>
    <font>
      <sz val="12"/>
      <color theme="1"/>
      <name val="Calibri"/>
      <family val="2"/>
      <scheme val="minor"/>
    </font>
    <font>
      <sz val="12"/>
      <name val="Calibri"/>
      <family val="2"/>
      <scheme val="minor"/>
    </font>
    <font>
      <sz val="12"/>
      <color indexed="8"/>
      <name val="Arial"/>
      <family val="2"/>
    </font>
    <font>
      <sz val="12"/>
      <color rgb="FF515050"/>
      <name val="Arial"/>
      <family val="2"/>
    </font>
    <font>
      <sz val="12"/>
      <name val="Arial"/>
      <family val="2"/>
    </font>
  </fonts>
  <fills count="16">
    <fill>
      <patternFill patternType="none"/>
    </fill>
    <fill>
      <patternFill patternType="gray125"/>
    </fill>
    <fill>
      <patternFill patternType="solid">
        <fgColor rgb="FFFFFFFF"/>
        <bgColor indexed="64"/>
      </patternFill>
    </fill>
    <fill>
      <patternFill patternType="solid">
        <fgColor rgb="FFFFFF66"/>
        <bgColor indexed="64"/>
      </patternFill>
    </fill>
    <fill>
      <patternFill patternType="solid">
        <fgColor rgb="FF99CCFF"/>
        <bgColor indexed="64"/>
      </patternFill>
    </fill>
    <fill>
      <patternFill patternType="solid">
        <fgColor rgb="FFCC0066"/>
        <bgColor indexed="64"/>
      </patternFill>
    </fill>
    <fill>
      <patternFill patternType="solid">
        <fgColor rgb="FFF6FBFC"/>
        <bgColor indexed="64"/>
      </patternFill>
    </fill>
    <fill>
      <patternFill patternType="solid">
        <fgColor rgb="FF104E8B"/>
        <bgColor indexed="64"/>
      </patternFill>
    </fill>
    <fill>
      <patternFill patternType="solid">
        <fgColor rgb="FFDDDDDD"/>
        <bgColor indexed="64"/>
      </patternFill>
    </fill>
    <fill>
      <patternFill patternType="solid">
        <fgColor rgb="FFEEEEEE"/>
        <bgColor indexed="64"/>
      </patternFill>
    </fill>
    <fill>
      <patternFill patternType="solid">
        <fgColor rgb="FFDBEAFF"/>
        <bgColor indexed="64"/>
      </patternFill>
    </fill>
    <fill>
      <patternFill patternType="solid">
        <fgColor rgb="FFEEF4FF"/>
        <bgColor indexed="64"/>
      </patternFill>
    </fill>
    <fill>
      <patternFill patternType="solid">
        <fgColor rgb="FFEAEAEA"/>
        <bgColor indexed="64"/>
      </patternFill>
    </fill>
    <fill>
      <patternFill patternType="solid">
        <fgColor rgb="FF000000"/>
        <bgColor indexed="64"/>
      </patternFill>
    </fill>
    <fill>
      <patternFill patternType="solid">
        <fgColor rgb="FFEBF4CB"/>
        <bgColor indexed="64"/>
      </patternFill>
    </fill>
    <fill>
      <patternFill patternType="solid">
        <fgColor indexed="9"/>
        <bgColor indexed="9"/>
      </patternFill>
    </fill>
  </fills>
  <borders count="38">
    <border>
      <left/>
      <right/>
      <top/>
      <bottom/>
      <diagonal/>
    </border>
    <border>
      <left style="thin">
        <color rgb="FF000000"/>
      </left>
      <right style="thin">
        <color rgb="FF000000"/>
      </right>
      <top style="thin">
        <color rgb="FF000000"/>
      </top>
      <bottom style="thin">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diagonal/>
    </border>
    <border>
      <left/>
      <right/>
      <top style="medium">
        <color rgb="FFCCCCCC"/>
      </top>
      <bottom/>
      <diagonal/>
    </border>
    <border>
      <left/>
      <right style="medium">
        <color rgb="FFCCCCCC"/>
      </right>
      <top style="medium">
        <color rgb="FFCCCCCC"/>
      </top>
      <bottom/>
      <diagonal/>
    </border>
    <border>
      <left style="medium">
        <color rgb="FFCCCCCC"/>
      </left>
      <right/>
      <top/>
      <bottom style="medium">
        <color rgb="FFCCCCCC"/>
      </bottom>
      <diagonal/>
    </border>
    <border>
      <left/>
      <right/>
      <top/>
      <bottom style="medium">
        <color rgb="FFCCCCCC"/>
      </bottom>
      <diagonal/>
    </border>
    <border>
      <left/>
      <right style="medium">
        <color rgb="FFCCCCCC"/>
      </right>
      <top/>
      <bottom style="medium">
        <color rgb="FFCCCCCC"/>
      </bottom>
      <diagonal/>
    </border>
    <border>
      <left/>
      <right/>
      <top/>
      <bottom style="thick">
        <color auto="1"/>
      </bottom>
      <diagonal/>
    </border>
    <border>
      <left style="medium">
        <color rgb="FFCCCCCC"/>
      </left>
      <right/>
      <top/>
      <bottom/>
      <diagonal/>
    </border>
    <border>
      <left/>
      <right style="medium">
        <color rgb="FFCCCCCC"/>
      </right>
      <top/>
      <bottom/>
      <diagonal/>
    </border>
    <border>
      <left style="medium">
        <color rgb="FFDCDCDC"/>
      </left>
      <right style="medium">
        <color rgb="FFDCDCDC"/>
      </right>
      <top style="medium">
        <color rgb="FFDCDCDC"/>
      </top>
      <bottom style="medium">
        <color rgb="FFDCDCDC"/>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diagonal/>
    </border>
    <border>
      <left style="medium">
        <color rgb="FFAAAAAA"/>
      </left>
      <right style="medium">
        <color rgb="FFAAAAAA"/>
      </right>
      <top style="medium">
        <color rgb="FFAAAAAA"/>
      </top>
      <bottom style="medium">
        <color rgb="FFAAAAAA"/>
      </bottom>
      <diagonal/>
    </border>
    <border>
      <left style="medium">
        <color rgb="FFAAAAAA"/>
      </left>
      <right style="medium">
        <color rgb="FFAAAAAA"/>
      </right>
      <top style="medium">
        <color rgb="FFAAAAAA"/>
      </top>
      <bottom/>
      <diagonal/>
    </border>
    <border>
      <left style="medium">
        <color rgb="FFAAAAAA"/>
      </left>
      <right style="medium">
        <color rgb="FFAAAAAA"/>
      </right>
      <top/>
      <bottom/>
      <diagonal/>
    </border>
    <border>
      <left style="medium">
        <color rgb="FFAAAAAA"/>
      </left>
      <right style="medium">
        <color rgb="FFAAAAAA"/>
      </right>
      <top/>
      <bottom style="medium">
        <color rgb="FFAAAAAA"/>
      </bottom>
      <diagonal/>
    </border>
    <border>
      <left style="medium">
        <color rgb="FFAAAAAA"/>
      </left>
      <right/>
      <top style="medium">
        <color rgb="FFAAAAAA"/>
      </top>
      <bottom/>
      <diagonal/>
    </border>
    <border>
      <left/>
      <right/>
      <top style="medium">
        <color rgb="FFAAAAAA"/>
      </top>
      <bottom/>
      <diagonal/>
    </border>
    <border>
      <left/>
      <right style="medium">
        <color rgb="FFAAAAAA"/>
      </right>
      <top style="medium">
        <color rgb="FFAAAAAA"/>
      </top>
      <bottom/>
      <diagonal/>
    </border>
    <border>
      <left style="medium">
        <color rgb="FFAAAAAA"/>
      </left>
      <right/>
      <top/>
      <bottom style="medium">
        <color rgb="FFAAAAAA"/>
      </bottom>
      <diagonal/>
    </border>
    <border>
      <left/>
      <right/>
      <top/>
      <bottom style="medium">
        <color rgb="FFAAAAAA"/>
      </bottom>
      <diagonal/>
    </border>
    <border>
      <left/>
      <right style="medium">
        <color rgb="FFAAAAAA"/>
      </right>
      <top/>
      <bottom style="medium">
        <color rgb="FFAAAAAA"/>
      </bottom>
      <diagonal/>
    </border>
    <border>
      <left style="medium">
        <color rgb="FFAAAAAA"/>
      </left>
      <right/>
      <top style="medium">
        <color rgb="FFAAAAAA"/>
      </top>
      <bottom style="medium">
        <color rgb="FFAAAAAA"/>
      </bottom>
      <diagonal/>
    </border>
    <border>
      <left/>
      <right/>
      <top style="medium">
        <color rgb="FFAAAAAA"/>
      </top>
      <bottom style="medium">
        <color rgb="FFAAAAAA"/>
      </bottom>
      <diagonal/>
    </border>
    <border>
      <left/>
      <right style="medium">
        <color rgb="FFAAAAAA"/>
      </right>
      <top style="medium">
        <color rgb="FFAAAAAA"/>
      </top>
      <bottom style="medium">
        <color rgb="FFAAAAAA"/>
      </bottom>
      <diagonal/>
    </border>
    <border>
      <left style="thin">
        <color auto="1"/>
      </left>
      <right style="thin">
        <color auto="1"/>
      </right>
      <top style="thin">
        <color auto="1"/>
      </top>
      <bottom style="thin">
        <color auto="1"/>
      </bottom>
      <diagonal/>
    </border>
    <border>
      <left style="thin">
        <color rgb="FF000000"/>
      </left>
      <right style="thin">
        <color rgb="FF000000"/>
      </right>
      <top style="medium">
        <color rgb="FFDDDDDD"/>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bottom/>
      <diagonal/>
    </border>
  </borders>
  <cellStyleXfs count="2">
    <xf numFmtId="0" fontId="0" fillId="0" borderId="0"/>
    <xf numFmtId="0" fontId="15" fillId="0" borderId="0" applyNumberFormat="0" applyFill="0" applyBorder="0" applyAlignment="0" applyProtection="0">
      <alignment vertical="top"/>
      <protection locked="0"/>
    </xf>
  </cellStyleXfs>
  <cellXfs count="177">
    <xf numFmtId="0" fontId="0" fillId="0" borderId="0" xfId="0"/>
    <xf numFmtId="0" fontId="1" fillId="2" borderId="1" xfId="0" applyFont="1" applyFill="1" applyBorder="1" applyAlignment="1">
      <alignment horizontal="center" vertical="center" wrapText="1"/>
    </xf>
    <xf numFmtId="0" fontId="1" fillId="3" borderId="1" xfId="0" applyFont="1" applyFill="1" applyBorder="1" applyAlignment="1">
      <alignment vertical="top" wrapText="1"/>
    </xf>
    <xf numFmtId="0" fontId="2" fillId="2" borderId="1" xfId="0" applyFont="1" applyFill="1" applyBorder="1" applyAlignment="1">
      <alignment horizontal="center" vertical="top" wrapText="1"/>
    </xf>
    <xf numFmtId="0" fontId="1" fillId="4" borderId="1" xfId="0" applyFont="1" applyFill="1" applyBorder="1" applyAlignment="1">
      <alignment horizontal="center" vertical="top" wrapText="1"/>
    </xf>
    <xf numFmtId="0" fontId="2" fillId="2" borderId="1" xfId="0" applyFont="1" applyFill="1" applyBorder="1" applyAlignment="1">
      <alignment vertical="top" wrapText="1"/>
    </xf>
    <xf numFmtId="0" fontId="1" fillId="5" borderId="1"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2" xfId="0" applyFont="1" applyFill="1" applyBorder="1" applyAlignment="1">
      <alignment horizontal="left" vertical="top" wrapText="1"/>
    </xf>
    <xf numFmtId="0" fontId="4" fillId="6" borderId="3" xfId="0" applyFont="1" applyFill="1" applyBorder="1" applyAlignment="1">
      <alignment horizontal="left" wrapText="1"/>
    </xf>
    <xf numFmtId="0" fontId="4" fillId="6" borderId="4" xfId="0" applyFont="1" applyFill="1" applyBorder="1" applyAlignment="1">
      <alignment horizontal="left" wrapText="1"/>
    </xf>
    <xf numFmtId="0" fontId="5" fillId="7" borderId="6" xfId="0" applyFont="1" applyFill="1" applyBorder="1" applyAlignment="1">
      <alignment horizontal="left" wrapText="1"/>
    </xf>
    <xf numFmtId="0" fontId="5" fillId="7" borderId="7" xfId="0" applyFont="1" applyFill="1" applyBorder="1" applyAlignment="1">
      <alignment horizontal="center" wrapText="1"/>
    </xf>
    <xf numFmtId="0" fontId="5" fillId="7" borderId="8" xfId="0" applyFont="1" applyFill="1" applyBorder="1" applyAlignment="1">
      <alignment horizontal="center" wrapText="1"/>
    </xf>
    <xf numFmtId="0" fontId="0" fillId="0" borderId="0" xfId="0"/>
    <xf numFmtId="0" fontId="6" fillId="0" borderId="9"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0" fillId="0" borderId="0" xfId="0"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10" fontId="0" fillId="0" borderId="0" xfId="0" applyNumberFormat="1"/>
    <xf numFmtId="10" fontId="1" fillId="4" borderId="1" xfId="0" applyNumberFormat="1" applyFont="1" applyFill="1" applyBorder="1" applyAlignment="1">
      <alignment horizontal="center" vertical="top" wrapText="1"/>
    </xf>
    <xf numFmtId="10" fontId="1" fillId="5" borderId="1" xfId="0" applyNumberFormat="1" applyFont="1" applyFill="1" applyBorder="1" applyAlignment="1">
      <alignment horizontal="center" vertical="top" wrapText="1"/>
    </xf>
    <xf numFmtId="10" fontId="1" fillId="2" borderId="1" xfId="0" applyNumberFormat="1" applyFont="1" applyFill="1" applyBorder="1" applyAlignment="1">
      <alignment horizontal="center" vertical="center" wrapText="1"/>
    </xf>
    <xf numFmtId="10" fontId="0" fillId="0" borderId="0" xfId="0" applyNumberFormat="1" applyAlignment="1">
      <alignment horizontal="center" vertical="center"/>
    </xf>
    <xf numFmtId="0" fontId="0" fillId="0" borderId="0" xfId="0" applyNumberFormat="1"/>
    <xf numFmtId="0" fontId="0" fillId="0" borderId="0" xfId="0"/>
    <xf numFmtId="0" fontId="8" fillId="0" borderId="0" xfId="0" applyFont="1"/>
    <xf numFmtId="0" fontId="8" fillId="0" borderId="0" xfId="0" applyFont="1" applyAlignment="1">
      <alignment horizontal="center"/>
    </xf>
    <xf numFmtId="165" fontId="8" fillId="0" borderId="0" xfId="0" applyNumberFormat="1" applyFont="1"/>
    <xf numFmtId="165" fontId="8" fillId="0" borderId="0" xfId="0" applyNumberFormat="1" applyFont="1" applyAlignment="1">
      <alignment horizontal="right"/>
    </xf>
    <xf numFmtId="165" fontId="0" fillId="0" borderId="0" xfId="0" applyNumberFormat="1"/>
    <xf numFmtId="0" fontId="10" fillId="0" borderId="0" xfId="0" applyFont="1" applyFill="1" applyAlignment="1">
      <alignment horizontal="left" vertical="top" wrapText="1"/>
    </xf>
    <xf numFmtId="0" fontId="10" fillId="0" borderId="9" xfId="0" applyFont="1" applyFill="1" applyBorder="1" applyAlignment="1">
      <alignment horizontal="center" wrapText="1"/>
    </xf>
    <xf numFmtId="0" fontId="10" fillId="0" borderId="0" xfId="0" applyFont="1" applyFill="1" applyAlignment="1">
      <alignment horizontal="left"/>
    </xf>
    <xf numFmtId="164" fontId="11" fillId="0" borderId="0" xfId="0" applyNumberFormat="1" applyFont="1" applyFill="1" applyAlignment="1">
      <alignment horizontal="right"/>
    </xf>
    <xf numFmtId="164" fontId="0" fillId="0" borderId="0" xfId="0" applyNumberFormat="1"/>
    <xf numFmtId="0" fontId="5" fillId="7" borderId="0" xfId="0" applyFont="1" applyFill="1" applyAlignment="1">
      <alignment horizontal="center" wrapText="1"/>
    </xf>
    <xf numFmtId="0" fontId="0" fillId="2" borderId="5" xfId="0" applyFill="1" applyBorder="1"/>
    <xf numFmtId="0" fontId="5" fillId="7" borderId="10" xfId="0" applyFont="1" applyFill="1" applyBorder="1" applyAlignment="1">
      <alignment horizontal="left" wrapText="1"/>
    </xf>
    <xf numFmtId="0" fontId="5" fillId="7" borderId="11" xfId="0" applyFont="1" applyFill="1" applyBorder="1" applyAlignment="1">
      <alignment horizontal="center" wrapText="1"/>
    </xf>
    <xf numFmtId="0" fontId="5" fillId="7" borderId="0" xfId="0" applyFont="1" applyFill="1" applyBorder="1" applyAlignment="1">
      <alignment horizontal="center" wrapText="1"/>
    </xf>
    <xf numFmtId="0" fontId="3" fillId="0" borderId="0" xfId="0" applyFont="1"/>
    <xf numFmtId="0" fontId="12" fillId="0" borderId="0" xfId="0" applyFont="1"/>
    <xf numFmtId="166" fontId="8" fillId="0" borderId="0" xfId="0" applyNumberFormat="1" applyFont="1" applyAlignment="1">
      <alignment horizontal="right"/>
    </xf>
    <xf numFmtId="167" fontId="0" fillId="0" borderId="0" xfId="0" applyNumberFormat="1"/>
    <xf numFmtId="0" fontId="14" fillId="0" borderId="0" xfId="0" applyFont="1" applyProtection="1"/>
    <xf numFmtId="0" fontId="0" fillId="0" borderId="0" xfId="0" applyAlignment="1">
      <alignment wrapText="1"/>
    </xf>
    <xf numFmtId="165" fontId="8" fillId="0" borderId="0" xfId="0" applyNumberFormat="1" applyFont="1" applyAlignment="1">
      <alignment wrapText="1"/>
    </xf>
    <xf numFmtId="1" fontId="0" fillId="0" borderId="0" xfId="0" applyNumberFormat="1"/>
    <xf numFmtId="0" fontId="15" fillId="0" borderId="0" xfId="1" applyAlignment="1" applyProtection="1"/>
    <xf numFmtId="0" fontId="16" fillId="8" borderId="20" xfId="0" applyFont="1" applyFill="1" applyBorder="1" applyAlignment="1">
      <alignment horizontal="center" wrapText="1"/>
    </xf>
    <xf numFmtId="0" fontId="16" fillId="8" borderId="21" xfId="0" applyFont="1" applyFill="1" applyBorder="1" applyAlignment="1">
      <alignment horizontal="center" wrapText="1"/>
    </xf>
    <xf numFmtId="0" fontId="16" fillId="8" borderId="22" xfId="0" applyFont="1" applyFill="1" applyBorder="1" applyAlignment="1">
      <alignment horizontal="center" wrapText="1"/>
    </xf>
    <xf numFmtId="0" fontId="17" fillId="9" borderId="19" xfId="0" applyFont="1" applyFill="1" applyBorder="1" applyAlignment="1">
      <alignment horizontal="left" vertical="center" wrapText="1"/>
    </xf>
    <xf numFmtId="0" fontId="17" fillId="10" borderId="19" xfId="0" applyFont="1" applyFill="1" applyBorder="1" applyAlignment="1">
      <alignment horizontal="left" vertical="center" wrapText="1"/>
    </xf>
    <xf numFmtId="3" fontId="18" fillId="11" borderId="19" xfId="0" applyNumberFormat="1" applyFont="1" applyFill="1" applyBorder="1" applyAlignment="1">
      <alignment horizontal="right" wrapText="1"/>
    </xf>
    <xf numFmtId="0" fontId="18" fillId="11" borderId="19" xfId="0" applyFont="1" applyFill="1" applyBorder="1" applyAlignment="1">
      <alignment horizontal="right" wrapText="1"/>
    </xf>
    <xf numFmtId="3" fontId="18" fillId="2" borderId="19" xfId="0" applyNumberFormat="1" applyFont="1" applyFill="1" applyBorder="1" applyAlignment="1">
      <alignment horizontal="right" wrapText="1"/>
    </xf>
    <xf numFmtId="0" fontId="18" fillId="2" borderId="19" xfId="0" applyFont="1" applyFill="1" applyBorder="1" applyAlignment="1">
      <alignment horizontal="right" wrapText="1"/>
    </xf>
    <xf numFmtId="0" fontId="19" fillId="0" borderId="0" xfId="0" applyFont="1" applyAlignment="1">
      <alignment horizontal="left" wrapText="1"/>
    </xf>
    <xf numFmtId="0" fontId="20" fillId="0" borderId="0" xfId="0" applyFont="1" applyAlignment="1">
      <alignment horizontal="left" wrapText="1"/>
    </xf>
    <xf numFmtId="0" fontId="3" fillId="0" borderId="0" xfId="0" applyFont="1" applyAlignment="1">
      <alignment horizontal="left" wrapText="1"/>
    </xf>
    <xf numFmtId="0" fontId="21" fillId="2" borderId="12" xfId="0" applyFont="1" applyFill="1" applyBorder="1" applyAlignment="1">
      <alignment horizontal="left" wrapText="1"/>
    </xf>
    <xf numFmtId="0" fontId="3" fillId="2" borderId="12" xfId="0" applyFont="1" applyFill="1" applyBorder="1" applyAlignment="1">
      <alignment horizontal="left" vertical="center" wrapText="1"/>
    </xf>
    <xf numFmtId="10" fontId="3" fillId="2" borderId="12" xfId="0" applyNumberFormat="1" applyFont="1" applyFill="1" applyBorder="1" applyAlignment="1">
      <alignment horizontal="center" vertical="center" wrapText="1"/>
    </xf>
    <xf numFmtId="0" fontId="3" fillId="2" borderId="12" xfId="0" applyFont="1" applyFill="1" applyBorder="1" applyAlignment="1">
      <alignment horizontal="center" vertical="center" wrapText="1"/>
    </xf>
    <xf numFmtId="0" fontId="12" fillId="0" borderId="0" xfId="0" applyFont="1" applyAlignment="1">
      <alignment horizontal="left" wrapText="1"/>
    </xf>
    <xf numFmtId="0" fontId="15" fillId="0" borderId="0" xfId="1" applyAlignment="1" applyProtection="1">
      <alignment horizontal="left" wrapText="1" indent="1"/>
    </xf>
    <xf numFmtId="2" fontId="3" fillId="2" borderId="12" xfId="0" applyNumberFormat="1" applyFont="1" applyFill="1" applyBorder="1" applyAlignment="1">
      <alignment horizontal="center" vertical="center" wrapText="1"/>
    </xf>
    <xf numFmtId="0" fontId="15" fillId="13" borderId="1" xfId="1" applyFill="1" applyBorder="1" applyAlignment="1" applyProtection="1">
      <alignment horizontal="left" vertical="center" wrapText="1"/>
    </xf>
    <xf numFmtId="0" fontId="22" fillId="2" borderId="33" xfId="0" applyFont="1" applyFill="1" applyBorder="1" applyAlignment="1">
      <alignment horizontal="left"/>
    </xf>
    <xf numFmtId="10" fontId="22" fillId="2" borderId="33" xfId="0" applyNumberFormat="1" applyFont="1" applyFill="1" applyBorder="1" applyAlignment="1">
      <alignment horizontal="left"/>
    </xf>
    <xf numFmtId="0" fontId="22" fillId="14" borderId="33" xfId="0" applyFont="1" applyFill="1" applyBorder="1" applyAlignment="1">
      <alignment horizontal="left"/>
    </xf>
    <xf numFmtId="10" fontId="22" fillId="14" borderId="33" xfId="0" applyNumberFormat="1" applyFont="1" applyFill="1" applyBorder="1" applyAlignment="1">
      <alignment horizontal="left"/>
    </xf>
    <xf numFmtId="165" fontId="15" fillId="0" borderId="0" xfId="1" applyNumberFormat="1" applyAlignment="1" applyProtection="1"/>
    <xf numFmtId="0" fontId="23" fillId="0" borderId="34" xfId="0" applyFont="1" applyBorder="1" applyAlignment="1">
      <alignment wrapText="1"/>
    </xf>
    <xf numFmtId="0" fontId="23" fillId="0" borderId="35" xfId="0" applyFont="1" applyBorder="1" applyAlignment="1">
      <alignment wrapText="1"/>
    </xf>
    <xf numFmtId="0" fontId="23" fillId="0" borderId="1" xfId="0" applyFont="1" applyBorder="1" applyAlignment="1">
      <alignment wrapText="1"/>
    </xf>
    <xf numFmtId="0" fontId="15" fillId="0" borderId="1" xfId="1" applyBorder="1" applyAlignment="1" applyProtection="1">
      <alignment wrapText="1"/>
    </xf>
    <xf numFmtId="0" fontId="23" fillId="0" borderId="1" xfId="0" applyFont="1" applyBorder="1" applyAlignment="1">
      <alignment horizontal="center" wrapText="1"/>
    </xf>
    <xf numFmtId="165" fontId="13" fillId="0" borderId="0" xfId="0" applyNumberFormat="1" applyFont="1" applyAlignment="1">
      <alignment horizontal="centerContinuous"/>
    </xf>
    <xf numFmtId="168" fontId="0" fillId="0" borderId="0" xfId="0" applyNumberFormat="1" applyAlignment="1">
      <alignment horizontal="centerContinuous"/>
    </xf>
    <xf numFmtId="0" fontId="0" fillId="0" borderId="0" xfId="0" applyAlignment="1">
      <alignment horizontal="centerContinuous"/>
    </xf>
    <xf numFmtId="0" fontId="13" fillId="0" borderId="0" xfId="0" applyFont="1" applyAlignment="1">
      <alignment horizontal="centerContinuous"/>
    </xf>
    <xf numFmtId="0" fontId="14" fillId="0" borderId="0" xfId="0" applyFont="1" applyAlignment="1">
      <alignment horizontal="centerContinuous"/>
    </xf>
    <xf numFmtId="0" fontId="13" fillId="0" borderId="0" xfId="0" applyFont="1" applyAlignment="1">
      <alignment horizontal="left"/>
    </xf>
    <xf numFmtId="0" fontId="13" fillId="0" borderId="0" xfId="0" applyFont="1" applyBorder="1" applyAlignment="1">
      <alignment horizontal="centerContinuous"/>
    </xf>
    <xf numFmtId="0" fontId="0" fillId="0" borderId="0" xfId="0" applyAlignment="1">
      <alignment horizontal="center" wrapText="1"/>
    </xf>
    <xf numFmtId="0" fontId="0" fillId="0" borderId="0" xfId="0" quotePrefix="1" applyAlignment="1">
      <alignment horizontal="center" wrapText="1"/>
    </xf>
    <xf numFmtId="0" fontId="0" fillId="0" borderId="0" xfId="0" applyAlignment="1">
      <alignment horizontal="right"/>
    </xf>
    <xf numFmtId="168" fontId="0" fillId="0" borderId="0" xfId="0" applyNumberFormat="1"/>
    <xf numFmtId="170" fontId="0" fillId="0" borderId="0" xfId="0" applyNumberFormat="1"/>
    <xf numFmtId="171" fontId="0" fillId="0" borderId="0" xfId="0" applyNumberFormat="1" applyFont="1" applyFill="1" applyBorder="1" applyAlignment="1" applyProtection="1"/>
    <xf numFmtId="168" fontId="0" fillId="0" borderId="0" xfId="0" applyNumberFormat="1" applyFont="1" applyFill="1" applyBorder="1" applyAlignment="1" applyProtection="1"/>
    <xf numFmtId="0" fontId="0" fillId="0" borderId="0" xfId="0"/>
    <xf numFmtId="0" fontId="0" fillId="0" borderId="0" xfId="0"/>
    <xf numFmtId="14" fontId="24" fillId="0" borderId="0" xfId="0" applyNumberFormat="1" applyFont="1" applyAlignment="1">
      <alignment horizontal="center" vertical="center"/>
    </xf>
    <xf numFmtId="0" fontId="24" fillId="0" borderId="0" xfId="0" applyFont="1" applyAlignment="1">
      <alignment horizontal="center" vertical="center"/>
    </xf>
    <xf numFmtId="10" fontId="24" fillId="0" borderId="0" xfId="0" applyNumberFormat="1" applyFont="1" applyAlignment="1">
      <alignment horizontal="center" vertical="center"/>
    </xf>
    <xf numFmtId="0" fontId="24" fillId="0" borderId="0" xfId="0" applyFont="1"/>
    <xf numFmtId="10" fontId="24" fillId="0" borderId="0" xfId="0" applyNumberFormat="1" applyFont="1"/>
    <xf numFmtId="0" fontId="25" fillId="0" borderId="0" xfId="0" applyFont="1"/>
    <xf numFmtId="14" fontId="24" fillId="0" borderId="32" xfId="0" applyNumberFormat="1" applyFont="1" applyBorder="1" applyAlignment="1">
      <alignment horizontal="center" vertical="center"/>
    </xf>
    <xf numFmtId="0" fontId="24" fillId="0" borderId="32" xfId="0" applyFont="1" applyBorder="1" applyAlignment="1">
      <alignment horizontal="center" vertical="center"/>
    </xf>
    <xf numFmtId="10" fontId="24" fillId="0" borderId="32" xfId="0" applyNumberFormat="1" applyFont="1" applyBorder="1" applyAlignment="1">
      <alignment horizontal="center" vertical="center"/>
    </xf>
    <xf numFmtId="165" fontId="24" fillId="0" borderId="32" xfId="0" applyNumberFormat="1" applyFont="1" applyBorder="1" applyAlignment="1">
      <alignment horizontal="center" vertical="center"/>
    </xf>
    <xf numFmtId="0" fontId="26" fillId="0" borderId="32" xfId="0" applyFont="1" applyFill="1" applyBorder="1" applyAlignment="1">
      <alignment horizontal="center" vertical="center" wrapText="1"/>
    </xf>
    <xf numFmtId="0" fontId="24" fillId="0" borderId="32" xfId="0" applyFont="1" applyFill="1" applyBorder="1" applyAlignment="1">
      <alignment horizontal="center" vertical="center"/>
    </xf>
    <xf numFmtId="10" fontId="24" fillId="0" borderId="32" xfId="0" applyNumberFormat="1" applyFont="1" applyFill="1" applyBorder="1" applyAlignment="1">
      <alignment horizontal="center" vertical="center"/>
    </xf>
    <xf numFmtId="0" fontId="25" fillId="0" borderId="32" xfId="0" applyFont="1" applyFill="1" applyBorder="1" applyAlignment="1">
      <alignment horizontal="center" vertical="center"/>
    </xf>
    <xf numFmtId="167" fontId="24" fillId="0" borderId="32" xfId="0" applyNumberFormat="1" applyFont="1" applyBorder="1" applyAlignment="1">
      <alignment horizontal="center" vertical="center"/>
    </xf>
    <xf numFmtId="0" fontId="27" fillId="0" borderId="32" xfId="0" applyFont="1" applyBorder="1" applyAlignment="1">
      <alignment horizontal="center" vertical="center"/>
    </xf>
    <xf numFmtId="2" fontId="24" fillId="0" borderId="32" xfId="0" applyNumberFormat="1" applyFont="1" applyBorder="1" applyAlignment="1">
      <alignment horizontal="center" vertical="center"/>
    </xf>
    <xf numFmtId="0" fontId="24" fillId="0" borderId="32" xfId="0" applyFont="1" applyBorder="1"/>
    <xf numFmtId="10" fontId="24" fillId="0" borderId="32" xfId="0" applyNumberFormat="1" applyFont="1" applyBorder="1"/>
    <xf numFmtId="10" fontId="28" fillId="0" borderId="32" xfId="0" applyNumberFormat="1" applyFont="1" applyFill="1" applyBorder="1" applyAlignment="1">
      <alignment horizontal="left"/>
    </xf>
    <xf numFmtId="166" fontId="24" fillId="0" borderId="32" xfId="0" applyNumberFormat="1" applyFont="1" applyBorder="1" applyAlignment="1">
      <alignment horizontal="center" vertical="center"/>
    </xf>
    <xf numFmtId="0" fontId="27" fillId="0" borderId="0" xfId="0" applyFont="1" applyAlignment="1">
      <alignment horizontal="center" vertical="center"/>
    </xf>
    <xf numFmtId="172" fontId="24" fillId="0" borderId="0" xfId="0" applyNumberFormat="1" applyFont="1" applyAlignment="1">
      <alignment horizontal="center" vertical="center"/>
    </xf>
    <xf numFmtId="172" fontId="24" fillId="0" borderId="32" xfId="0" applyNumberFormat="1" applyFont="1" applyBorder="1" applyAlignment="1">
      <alignment horizontal="center" vertical="center"/>
    </xf>
    <xf numFmtId="172" fontId="26" fillId="0" borderId="32" xfId="0" applyNumberFormat="1" applyFont="1" applyFill="1" applyBorder="1" applyAlignment="1">
      <alignment horizontal="center" vertical="center" wrapText="1"/>
    </xf>
    <xf numFmtId="172" fontId="24" fillId="0" borderId="0" xfId="0" applyNumberFormat="1" applyFont="1"/>
    <xf numFmtId="173" fontId="24" fillId="0" borderId="0" xfId="0" applyNumberFormat="1" applyFont="1" applyAlignment="1">
      <alignment horizontal="center" vertical="center"/>
    </xf>
    <xf numFmtId="173" fontId="24" fillId="0" borderId="32" xfId="0" applyNumberFormat="1" applyFont="1" applyBorder="1" applyAlignment="1">
      <alignment horizontal="center" vertical="center"/>
    </xf>
    <xf numFmtId="173" fontId="24" fillId="0" borderId="0" xfId="0" applyNumberFormat="1" applyFont="1"/>
    <xf numFmtId="173" fontId="24" fillId="0" borderId="32" xfId="0" applyNumberFormat="1" applyFont="1" applyBorder="1" applyAlignment="1">
      <alignment horizontal="center" vertical="center" wrapText="1"/>
    </xf>
    <xf numFmtId="174" fontId="0" fillId="0" borderId="0" xfId="0" applyNumberFormat="1"/>
    <xf numFmtId="174" fontId="24" fillId="0" borderId="32" xfId="0" applyNumberFormat="1" applyFont="1" applyBorder="1" applyAlignment="1">
      <alignment horizontal="center" vertical="center"/>
    </xf>
    <xf numFmtId="175" fontId="24" fillId="0" borderId="32" xfId="0" applyNumberFormat="1" applyFont="1" applyBorder="1" applyAlignment="1">
      <alignment horizontal="center" vertical="center"/>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15" fillId="0" borderId="14" xfId="1" applyBorder="1" applyAlignment="1" applyProtection="1">
      <alignment wrapText="1"/>
    </xf>
    <xf numFmtId="0" fontId="15" fillId="0" borderId="15" xfId="1" applyBorder="1" applyAlignment="1" applyProtection="1">
      <alignment wrapText="1"/>
    </xf>
    <xf numFmtId="0" fontId="15" fillId="0" borderId="17" xfId="1" applyBorder="1" applyAlignment="1" applyProtection="1">
      <alignment wrapText="1"/>
    </xf>
    <xf numFmtId="169" fontId="0" fillId="15" borderId="0" xfId="0" applyNumberFormat="1" applyFill="1" applyAlignment="1">
      <alignment horizontal="center"/>
    </xf>
    <xf numFmtId="0" fontId="15" fillId="0" borderId="13" xfId="1" applyBorder="1" applyAlignment="1" applyProtection="1">
      <alignment wrapText="1"/>
    </xf>
    <xf numFmtId="0" fontId="15" fillId="0" borderId="0" xfId="1" applyBorder="1" applyAlignment="1" applyProtection="1">
      <alignment wrapText="1"/>
    </xf>
    <xf numFmtId="0" fontId="15" fillId="0" borderId="37" xfId="1" applyBorder="1" applyAlignment="1" applyProtection="1">
      <alignment wrapText="1"/>
    </xf>
    <xf numFmtId="0" fontId="23" fillId="0" borderId="13" xfId="0" applyFont="1" applyBorder="1" applyAlignment="1">
      <alignment wrapText="1"/>
    </xf>
    <xf numFmtId="0" fontId="23" fillId="0" borderId="0" xfId="0" applyFont="1" applyBorder="1" applyAlignment="1">
      <alignment wrapText="1"/>
    </xf>
    <xf numFmtId="0" fontId="23" fillId="0" borderId="37" xfId="0" applyFont="1" applyBorder="1" applyAlignment="1">
      <alignment wrapText="1"/>
    </xf>
    <xf numFmtId="0" fontId="23" fillId="0" borderId="34" xfId="0" applyFont="1" applyBorder="1" applyAlignment="1">
      <alignment wrapText="1"/>
    </xf>
    <xf numFmtId="0" fontId="23" fillId="0" borderId="35" xfId="0" applyFont="1" applyBorder="1" applyAlignment="1">
      <alignment wrapText="1"/>
    </xf>
    <xf numFmtId="0" fontId="23" fillId="0" borderId="36" xfId="0" applyFont="1" applyBorder="1" applyAlignment="1">
      <alignment wrapText="1"/>
    </xf>
    <xf numFmtId="0" fontId="23" fillId="0" borderId="16" xfId="0" applyFont="1" applyBorder="1" applyAlignment="1">
      <alignment wrapText="1"/>
    </xf>
    <xf numFmtId="0" fontId="23" fillId="0" borderId="14" xfId="0" applyFont="1" applyBorder="1" applyAlignment="1">
      <alignment wrapText="1"/>
    </xf>
    <xf numFmtId="0" fontId="23" fillId="0" borderId="17" xfId="0" applyFont="1" applyBorder="1" applyAlignment="1">
      <alignment wrapText="1"/>
    </xf>
    <xf numFmtId="0" fontId="23" fillId="0" borderId="18" xfId="0" applyFont="1" applyBorder="1" applyAlignment="1">
      <alignment wrapText="1"/>
    </xf>
    <xf numFmtId="0" fontId="7" fillId="0" borderId="0" xfId="0" applyFont="1" applyFill="1" applyAlignment="1">
      <alignment horizontal="left" vertical="top" wrapText="1"/>
    </xf>
    <xf numFmtId="0" fontId="0" fillId="0" borderId="0" xfId="0"/>
    <xf numFmtId="0" fontId="9" fillId="0" borderId="0" xfId="0" applyFont="1" applyFill="1" applyAlignment="1">
      <alignment horizontal="left"/>
    </xf>
    <xf numFmtId="0" fontId="11" fillId="0" borderId="0" xfId="0" applyFont="1" applyFill="1" applyAlignment="1">
      <alignment horizontal="left" vertical="top" wrapText="1"/>
    </xf>
    <xf numFmtId="0" fontId="10" fillId="0" borderId="0" xfId="0" applyFont="1" applyFill="1" applyAlignment="1">
      <alignment horizontal="left" vertical="top" wrapText="1"/>
    </xf>
    <xf numFmtId="0" fontId="11" fillId="0" borderId="0" xfId="0" applyFont="1" applyFill="1" applyAlignment="1">
      <alignment horizontal="left"/>
    </xf>
    <xf numFmtId="0" fontId="16" fillId="8" borderId="20" xfId="0" applyFont="1" applyFill="1" applyBorder="1" applyAlignment="1">
      <alignment horizontal="center" wrapText="1"/>
    </xf>
    <xf numFmtId="0" fontId="16" fillId="8" borderId="21" xfId="0" applyFont="1" applyFill="1" applyBorder="1" applyAlignment="1">
      <alignment horizontal="center" wrapText="1"/>
    </xf>
    <xf numFmtId="0" fontId="16" fillId="8" borderId="22" xfId="0" applyFont="1" applyFill="1" applyBorder="1" applyAlignment="1">
      <alignment horizontal="center" wrapText="1"/>
    </xf>
    <xf numFmtId="0" fontId="18" fillId="2" borderId="29" xfId="0" applyFont="1" applyFill="1" applyBorder="1" applyAlignment="1">
      <alignment horizontal="right" wrapText="1"/>
    </xf>
    <xf numFmtId="0" fontId="18" fillId="2" borderId="30" xfId="0" applyFont="1" applyFill="1" applyBorder="1" applyAlignment="1">
      <alignment horizontal="right" wrapText="1"/>
    </xf>
    <xf numFmtId="0" fontId="18" fillId="2" borderId="31" xfId="0" applyFont="1" applyFill="1" applyBorder="1" applyAlignment="1">
      <alignment horizontal="right" wrapText="1"/>
    </xf>
    <xf numFmtId="0" fontId="18" fillId="12" borderId="29" xfId="0" applyFont="1" applyFill="1" applyBorder="1" applyAlignment="1">
      <alignment horizontal="right" wrapText="1"/>
    </xf>
    <xf numFmtId="0" fontId="18" fillId="12" borderId="30" xfId="0" applyFont="1" applyFill="1" applyBorder="1" applyAlignment="1">
      <alignment horizontal="right" wrapText="1"/>
    </xf>
    <xf numFmtId="0" fontId="18" fillId="12" borderId="31" xfId="0" applyFont="1" applyFill="1" applyBorder="1" applyAlignment="1">
      <alignment horizontal="right" wrapText="1"/>
    </xf>
    <xf numFmtId="0" fontId="15" fillId="2" borderId="29" xfId="1" applyFill="1" applyBorder="1" applyAlignment="1" applyProtection="1">
      <alignment horizontal="left" wrapText="1"/>
    </xf>
    <xf numFmtId="0" fontId="15" fillId="2" borderId="30" xfId="1" applyFill="1" applyBorder="1" applyAlignment="1" applyProtection="1">
      <alignment horizontal="left" wrapText="1"/>
    </xf>
    <xf numFmtId="0" fontId="15" fillId="2" borderId="31" xfId="1" applyFill="1" applyBorder="1" applyAlignment="1" applyProtection="1">
      <alignment horizontal="left" wrapText="1"/>
    </xf>
    <xf numFmtId="0" fontId="16" fillId="8" borderId="23" xfId="0" applyFont="1" applyFill="1" applyBorder="1" applyAlignment="1">
      <alignment horizontal="center" wrapText="1"/>
    </xf>
    <xf numFmtId="0" fontId="16" fillId="8" borderId="24" xfId="0" applyFont="1" applyFill="1" applyBorder="1" applyAlignment="1">
      <alignment horizontal="center" wrapText="1"/>
    </xf>
    <xf numFmtId="0" fontId="16" fillId="8" borderId="25" xfId="0" applyFont="1" applyFill="1" applyBorder="1" applyAlignment="1">
      <alignment horizontal="center" wrapText="1"/>
    </xf>
    <xf numFmtId="0" fontId="16" fillId="8" borderId="26" xfId="0" applyFont="1" applyFill="1" applyBorder="1" applyAlignment="1">
      <alignment horizontal="center" wrapText="1"/>
    </xf>
    <xf numFmtId="0" fontId="16" fillId="8" borderId="27" xfId="0" applyFont="1" applyFill="1" applyBorder="1" applyAlignment="1">
      <alignment horizontal="center" wrapText="1"/>
    </xf>
    <xf numFmtId="0" fontId="16" fillId="8" borderId="28" xfId="0" applyFont="1" applyFill="1" applyBorder="1" applyAlignment="1">
      <alignment horizontal="center" wrapText="1"/>
    </xf>
    <xf numFmtId="0" fontId="0" fillId="2" borderId="15" xfId="0" applyFill="1" applyBorder="1" applyAlignment="1">
      <alignment horizontal="center"/>
    </xf>
    <xf numFmtId="0" fontId="0" fillId="0" borderId="15" xfId="0" applyBorder="1"/>
  </cellXfs>
  <cellStyles count="2">
    <cellStyle name="Hyperlink" xfId="1" builtinId="8"/>
    <cellStyle name="Normal" xfId="0" builtinId="0"/>
  </cellStyles>
  <dxfs count="0"/>
  <tableStyles count="0" defaultTableStyle="TableStyleMedium9" defaultPivotStyle="PivotStyleLight16"/>
  <colors>
    <mruColors>
      <color rgb="FFFF505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1.7343446358605435E-2"/>
          <c:y val="4.9692250313415891E-2"/>
          <c:w val="0.98395331966704458"/>
          <c:h val="0.9374797648154195"/>
        </c:manualLayout>
      </c:layout>
      <c:lineChart>
        <c:grouping val="standard"/>
        <c:ser>
          <c:idx val="1"/>
          <c:order val="1"/>
          <c:tx>
            <c:strRef>
              <c:f>Composite!$O$93</c:f>
              <c:strCache>
                <c:ptCount val="1"/>
                <c:pt idx="0">
                  <c:v>Democratic President</c:v>
                </c:pt>
              </c:strCache>
            </c:strRef>
          </c:tx>
          <c:spPr>
            <a:ln w="152400">
              <a:solidFill>
                <a:srgbClr val="0070C0"/>
              </a:solidFill>
            </a:ln>
          </c:spPr>
          <c:marker>
            <c:symbol val="none"/>
          </c:marker>
          <c:dPt>
            <c:idx val="4"/>
            <c:spPr>
              <a:ln w="152400">
                <a:noFill/>
              </a:ln>
            </c:spPr>
          </c:dPt>
          <c:dPt>
            <c:idx val="5"/>
            <c:spPr>
              <a:ln w="152400">
                <a:noFill/>
              </a:ln>
            </c:spPr>
          </c:dPt>
          <c:dPt>
            <c:idx val="6"/>
            <c:spPr>
              <a:ln w="152400">
                <a:noFill/>
              </a:ln>
            </c:spPr>
          </c:dPt>
          <c:dPt>
            <c:idx val="7"/>
            <c:spPr>
              <a:ln w="152400">
                <a:noFill/>
              </a:ln>
            </c:spPr>
          </c:dPt>
          <c:dPt>
            <c:idx val="8"/>
            <c:spPr>
              <a:ln w="152400">
                <a:noFill/>
              </a:ln>
            </c:spPr>
          </c:dPt>
          <c:dPt>
            <c:idx val="9"/>
            <c:spPr>
              <a:ln w="152400">
                <a:noFill/>
              </a:ln>
            </c:spPr>
          </c:dPt>
          <c:dPt>
            <c:idx val="10"/>
            <c:spPr>
              <a:ln w="152400">
                <a:noFill/>
              </a:ln>
            </c:spPr>
          </c:dPt>
          <c:dPt>
            <c:idx val="11"/>
            <c:spPr>
              <a:ln w="152400">
                <a:noFill/>
              </a:ln>
            </c:spPr>
          </c:dPt>
          <c:dPt>
            <c:idx val="12"/>
            <c:spPr>
              <a:ln w="152400">
                <a:noFill/>
              </a:ln>
            </c:spPr>
          </c:dPt>
          <c:dPt>
            <c:idx val="13"/>
            <c:spPr>
              <a:ln w="152400">
                <a:noFill/>
              </a:ln>
            </c:spPr>
          </c:dPt>
          <c:dPt>
            <c:idx val="14"/>
            <c:spPr>
              <a:ln w="152400">
                <a:noFill/>
              </a:ln>
            </c:spPr>
          </c:dPt>
          <c:dPt>
            <c:idx val="15"/>
            <c:spPr>
              <a:ln w="152400">
                <a:noFill/>
              </a:ln>
            </c:spPr>
          </c:dPt>
          <c:dPt>
            <c:idx val="16"/>
            <c:spPr>
              <a:ln w="152400">
                <a:noFill/>
              </a:ln>
            </c:spPr>
          </c:dPt>
          <c:dPt>
            <c:idx val="36"/>
            <c:spPr>
              <a:ln w="152400">
                <a:noFill/>
              </a:ln>
            </c:spPr>
          </c:dPt>
          <c:dPt>
            <c:idx val="37"/>
            <c:spPr>
              <a:ln w="152400">
                <a:noFill/>
              </a:ln>
            </c:spPr>
          </c:dPt>
          <c:dPt>
            <c:idx val="38"/>
            <c:spPr>
              <a:ln w="152400">
                <a:noFill/>
              </a:ln>
            </c:spPr>
          </c:dPt>
          <c:dPt>
            <c:idx val="39"/>
            <c:spPr>
              <a:ln w="152400">
                <a:noFill/>
              </a:ln>
            </c:spPr>
          </c:dPt>
          <c:dPt>
            <c:idx val="40"/>
            <c:spPr>
              <a:ln w="152400">
                <a:noFill/>
              </a:ln>
            </c:spPr>
          </c:dPt>
          <c:dPt>
            <c:idx val="41"/>
            <c:spPr>
              <a:ln w="152400">
                <a:noFill/>
              </a:ln>
            </c:spPr>
          </c:dPt>
          <c:dPt>
            <c:idx val="42"/>
            <c:spPr>
              <a:ln w="152400">
                <a:noFill/>
              </a:ln>
            </c:spPr>
          </c:dPt>
          <c:dPt>
            <c:idx val="43"/>
            <c:spPr>
              <a:ln w="152400">
                <a:noFill/>
              </a:ln>
            </c:spPr>
          </c:dPt>
          <c:dPt>
            <c:idx val="44"/>
            <c:spPr>
              <a:ln w="152400">
                <a:noFill/>
              </a:ln>
            </c:spPr>
          </c:dPt>
          <c:dPt>
            <c:idx val="52"/>
            <c:spPr>
              <a:ln w="152400">
                <a:noFill/>
              </a:ln>
            </c:spPr>
          </c:dPt>
          <c:dPt>
            <c:idx val="53"/>
            <c:spPr>
              <a:ln w="152400">
                <a:noFill/>
              </a:ln>
            </c:spPr>
          </c:dPt>
          <c:dPt>
            <c:idx val="54"/>
            <c:spPr>
              <a:ln w="152400">
                <a:noFill/>
              </a:ln>
            </c:spPr>
          </c:dPt>
          <c:dPt>
            <c:idx val="55"/>
            <c:spPr>
              <a:ln w="152400">
                <a:noFill/>
              </a:ln>
            </c:spPr>
          </c:dPt>
          <c:dPt>
            <c:idx val="56"/>
            <c:spPr>
              <a:ln w="152400">
                <a:noFill/>
              </a:ln>
            </c:spPr>
          </c:dPt>
          <c:dPt>
            <c:idx val="57"/>
            <c:spPr>
              <a:ln w="152400">
                <a:noFill/>
              </a:ln>
            </c:spPr>
          </c:dPt>
          <c:dPt>
            <c:idx val="58"/>
            <c:spPr>
              <a:ln w="152400">
                <a:noFill/>
              </a:ln>
            </c:spPr>
          </c:dPt>
          <c:dPt>
            <c:idx val="59"/>
            <c:spPr>
              <a:ln w="152400">
                <a:noFill/>
              </a:ln>
            </c:spPr>
          </c:dPt>
          <c:dPt>
            <c:idx val="60"/>
            <c:spPr>
              <a:ln w="152400">
                <a:noFill/>
              </a:ln>
            </c:spPr>
          </c:dPt>
          <c:dPt>
            <c:idx val="64"/>
            <c:spPr>
              <a:ln w="152400">
                <a:noFill/>
              </a:ln>
            </c:spPr>
          </c:dPt>
          <c:dPt>
            <c:idx val="65"/>
            <c:spPr>
              <a:ln w="152400">
                <a:noFill/>
              </a:ln>
            </c:spPr>
          </c:dPt>
          <c:dPt>
            <c:idx val="66"/>
            <c:spPr>
              <a:ln w="152400">
                <a:noFill/>
              </a:ln>
            </c:spPr>
          </c:dPt>
          <c:dPt>
            <c:idx val="67"/>
            <c:spPr>
              <a:ln w="152400">
                <a:noFill/>
              </a:ln>
            </c:spPr>
          </c:dPt>
          <c:dPt>
            <c:idx val="68"/>
            <c:spPr>
              <a:ln w="152400">
                <a:noFill/>
              </a:ln>
            </c:spPr>
          </c:dPt>
          <c:dPt>
            <c:idx val="69"/>
            <c:spPr>
              <a:ln w="152400">
                <a:noFill/>
              </a:ln>
            </c:spPr>
          </c:dPt>
          <c:dPt>
            <c:idx val="70"/>
            <c:spPr>
              <a:ln w="152400">
                <a:noFill/>
              </a:ln>
            </c:spPr>
          </c:dPt>
          <c:dPt>
            <c:idx val="71"/>
            <c:spPr>
              <a:ln w="152400">
                <a:noFill/>
              </a:ln>
            </c:spPr>
          </c:dPt>
          <c:dPt>
            <c:idx val="72"/>
            <c:spPr>
              <a:ln w="152400">
                <a:noFill/>
              </a:ln>
            </c:spPr>
          </c:dPt>
          <c:dPt>
            <c:idx val="73"/>
            <c:spPr>
              <a:ln w="152400">
                <a:noFill/>
              </a:ln>
            </c:spPr>
          </c:dPt>
          <c:dPt>
            <c:idx val="74"/>
            <c:spPr>
              <a:ln w="152400">
                <a:noFill/>
              </a:ln>
            </c:spPr>
          </c:dPt>
          <c:dPt>
            <c:idx val="75"/>
            <c:spPr>
              <a:ln w="152400">
                <a:noFill/>
              </a:ln>
            </c:spPr>
          </c:dPt>
          <c:dPt>
            <c:idx val="76"/>
            <c:spPr>
              <a:ln w="152400">
                <a:noFill/>
              </a:ln>
            </c:spPr>
          </c:dPt>
          <c:dPt>
            <c:idx val="84"/>
            <c:spPr>
              <a:ln w="152400">
                <a:noFill/>
              </a:ln>
            </c:spPr>
          </c:dPt>
          <c:dPt>
            <c:idx val="85"/>
            <c:spPr>
              <a:ln w="152400">
                <a:noFill/>
              </a:ln>
            </c:spPr>
          </c:dPt>
          <c:dPt>
            <c:idx val="86"/>
            <c:spPr>
              <a:ln w="152400">
                <a:noFill/>
              </a:ln>
            </c:spPr>
          </c:dPt>
          <c:dPt>
            <c:idx val="87"/>
            <c:spPr>
              <a:ln w="152400">
                <a:noFill/>
              </a:ln>
            </c:spPr>
          </c:dPt>
          <c:dPt>
            <c:idx val="88"/>
            <c:spPr>
              <a:ln w="152400">
                <a:noFill/>
              </a:ln>
            </c:spPr>
          </c:dPt>
          <c:dPt>
            <c:idx val="89"/>
            <c:spPr>
              <a:ln w="152400">
                <a:noFill/>
              </a:ln>
            </c:spPr>
          </c:dPt>
          <c:dPt>
            <c:idx val="90"/>
            <c:spPr>
              <a:ln w="152400">
                <a:noFill/>
              </a:ln>
            </c:spPr>
          </c:dPt>
          <c:dPt>
            <c:idx val="91"/>
            <c:spPr>
              <a:ln w="152400">
                <a:noFill/>
              </a:ln>
            </c:spPr>
          </c:dPt>
          <c:dPt>
            <c:idx val="92"/>
            <c:spPr>
              <a:ln w="152400">
                <a:noFill/>
              </a:ln>
            </c:spPr>
          </c:dPt>
          <c:dLbls>
            <c:delete val="1"/>
          </c:dLbls>
          <c:val>
            <c:numRef>
              <c:f>Composite!$O$94:$O$191</c:f>
              <c:numCache>
                <c:formatCode>General</c:formatCode>
                <c:ptCount val="98"/>
                <c:pt idx="0">
                  <c:v>1</c:v>
                </c:pt>
                <c:pt idx="1">
                  <c:v>1</c:v>
                </c:pt>
                <c:pt idx="2">
                  <c:v>1</c:v>
                </c:pt>
                <c:pt idx="3">
                  <c:v>1</c:v>
                </c:pt>
                <c:pt idx="4">
                  <c:v>-0.2</c:v>
                </c:pt>
                <c:pt idx="5">
                  <c:v>-0.2</c:v>
                </c:pt>
                <c:pt idx="6">
                  <c:v>-0.2</c:v>
                </c:pt>
                <c:pt idx="7">
                  <c:v>-0.2</c:v>
                </c:pt>
                <c:pt idx="8">
                  <c:v>-0.2</c:v>
                </c:pt>
                <c:pt idx="9">
                  <c:v>-0.2</c:v>
                </c:pt>
                <c:pt idx="10">
                  <c:v>-0.2</c:v>
                </c:pt>
                <c:pt idx="11">
                  <c:v>-0.2</c:v>
                </c:pt>
                <c:pt idx="12">
                  <c:v>-0.2</c:v>
                </c:pt>
                <c:pt idx="13">
                  <c:v>-0.2</c:v>
                </c:pt>
                <c:pt idx="14">
                  <c:v>-0.2</c:v>
                </c:pt>
                <c:pt idx="15">
                  <c:v>-0.2</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-0.2</c:v>
                </c:pt>
                <c:pt idx="37">
                  <c:v>-0.2</c:v>
                </c:pt>
                <c:pt idx="38">
                  <c:v>-0.2</c:v>
                </c:pt>
                <c:pt idx="39">
                  <c:v>-0.2</c:v>
                </c:pt>
                <c:pt idx="40">
                  <c:v>-0.2</c:v>
                </c:pt>
                <c:pt idx="41">
                  <c:v>-0.2</c:v>
                </c:pt>
                <c:pt idx="42">
                  <c:v>-0.2</c:v>
                </c:pt>
                <c:pt idx="43">
                  <c:v>-0.2</c:v>
                </c:pt>
                <c:pt idx="44">
                  <c:v>1</c:v>
                </c:pt>
                <c:pt idx="45">
                  <c:v>1</c:v>
                </c:pt>
                <c:pt idx="46">
                  <c:v>1</c:v>
                </c:pt>
                <c:pt idx="47">
                  <c:v>1</c:v>
                </c:pt>
                <c:pt idx="48">
                  <c:v>1</c:v>
                </c:pt>
                <c:pt idx="49">
                  <c:v>1</c:v>
                </c:pt>
                <c:pt idx="50">
                  <c:v>1</c:v>
                </c:pt>
                <c:pt idx="51">
                  <c:v>1</c:v>
                </c:pt>
                <c:pt idx="52">
                  <c:v>-0.2</c:v>
                </c:pt>
                <c:pt idx="53">
                  <c:v>-0.2</c:v>
                </c:pt>
                <c:pt idx="54">
                  <c:v>-0.2</c:v>
                </c:pt>
                <c:pt idx="55">
                  <c:v>-0.2</c:v>
                </c:pt>
                <c:pt idx="56">
                  <c:v>-0.2</c:v>
                </c:pt>
                <c:pt idx="57">
                  <c:v>-0.2</c:v>
                </c:pt>
                <c:pt idx="58">
                  <c:v>-0.2</c:v>
                </c:pt>
                <c:pt idx="59">
                  <c:v>-0.2</c:v>
                </c:pt>
                <c:pt idx="60">
                  <c:v>1</c:v>
                </c:pt>
                <c:pt idx="61">
                  <c:v>1</c:v>
                </c:pt>
                <c:pt idx="62">
                  <c:v>1</c:v>
                </c:pt>
                <c:pt idx="63">
                  <c:v>1</c:v>
                </c:pt>
                <c:pt idx="64">
                  <c:v>-0.2</c:v>
                </c:pt>
                <c:pt idx="65">
                  <c:v>-0.2</c:v>
                </c:pt>
                <c:pt idx="66">
                  <c:v>-0.2</c:v>
                </c:pt>
                <c:pt idx="67">
                  <c:v>-0.2</c:v>
                </c:pt>
                <c:pt idx="68">
                  <c:v>-0.2</c:v>
                </c:pt>
                <c:pt idx="69">
                  <c:v>-0.2</c:v>
                </c:pt>
                <c:pt idx="70">
                  <c:v>-0.2</c:v>
                </c:pt>
                <c:pt idx="71">
                  <c:v>-0.2</c:v>
                </c:pt>
                <c:pt idx="72">
                  <c:v>-0.2</c:v>
                </c:pt>
                <c:pt idx="73">
                  <c:v>-0.2</c:v>
                </c:pt>
                <c:pt idx="74">
                  <c:v>-0.2</c:v>
                </c:pt>
                <c:pt idx="75">
                  <c:v>-0.2</c:v>
                </c:pt>
                <c:pt idx="76">
                  <c:v>1</c:v>
                </c:pt>
                <c:pt idx="77">
                  <c:v>1</c:v>
                </c:pt>
                <c:pt idx="78">
                  <c:v>1</c:v>
                </c:pt>
                <c:pt idx="79">
                  <c:v>1</c:v>
                </c:pt>
                <c:pt idx="80">
                  <c:v>1</c:v>
                </c:pt>
                <c:pt idx="81">
                  <c:v>1</c:v>
                </c:pt>
                <c:pt idx="82">
                  <c:v>1</c:v>
                </c:pt>
                <c:pt idx="83">
                  <c:v>1</c:v>
                </c:pt>
                <c:pt idx="84">
                  <c:v>-0.2</c:v>
                </c:pt>
                <c:pt idx="85">
                  <c:v>-0.2</c:v>
                </c:pt>
                <c:pt idx="86">
                  <c:v>-0.2</c:v>
                </c:pt>
                <c:pt idx="87">
                  <c:v>-0.2</c:v>
                </c:pt>
                <c:pt idx="88">
                  <c:v>-0.2</c:v>
                </c:pt>
                <c:pt idx="89">
                  <c:v>-0.2</c:v>
                </c:pt>
                <c:pt idx="90">
                  <c:v>-0.2</c:v>
                </c:pt>
                <c:pt idx="91">
                  <c:v>-0.2</c:v>
                </c:pt>
                <c:pt idx="92">
                  <c:v>1</c:v>
                </c:pt>
                <c:pt idx="93">
                  <c:v>1</c:v>
                </c:pt>
                <c:pt idx="94">
                  <c:v>1</c:v>
                </c:pt>
                <c:pt idx="95">
                  <c:v>1</c:v>
                </c:pt>
                <c:pt idx="96">
                  <c:v>1</c:v>
                </c:pt>
                <c:pt idx="97">
                  <c:v>1</c:v>
                </c:pt>
              </c:numCache>
            </c:numRef>
          </c:val>
        </c:ser>
        <c:ser>
          <c:idx val="0"/>
          <c:order val="0"/>
          <c:tx>
            <c:strRef>
              <c:f>Composite!$P$93</c:f>
              <c:strCache>
                <c:ptCount val="1"/>
                <c:pt idx="0">
                  <c:v>Republican President </c:v>
                </c:pt>
              </c:strCache>
            </c:strRef>
          </c:tx>
          <c:spPr>
            <a:ln w="152400" cmpd="sng">
              <a:solidFill>
                <a:srgbClr val="FF0000"/>
              </a:solidFill>
            </a:ln>
          </c:spPr>
          <c:marker>
            <c:symbol val="none"/>
          </c:marker>
          <c:dPt>
            <c:idx val="0"/>
            <c:spPr>
              <a:ln w="152400" cmpd="sng">
                <a:noFill/>
              </a:ln>
            </c:spPr>
          </c:dPt>
          <c:dPt>
            <c:idx val="1"/>
            <c:spPr>
              <a:ln w="152400" cmpd="sng">
                <a:noFill/>
              </a:ln>
            </c:spPr>
          </c:dPt>
          <c:dPt>
            <c:idx val="2"/>
            <c:spPr>
              <a:ln w="152400" cmpd="sng">
                <a:noFill/>
              </a:ln>
            </c:spPr>
          </c:dPt>
          <c:dPt>
            <c:idx val="3"/>
            <c:spPr>
              <a:ln w="152400" cmpd="sng">
                <a:noFill/>
              </a:ln>
            </c:spPr>
          </c:dPt>
          <c:dPt>
            <c:idx val="4"/>
            <c:spPr>
              <a:ln w="152400" cmpd="sng">
                <a:noFill/>
              </a:ln>
            </c:spPr>
          </c:dPt>
          <c:dPt>
            <c:idx val="16"/>
            <c:spPr>
              <a:ln w="152400" cmpd="sng">
                <a:noFill/>
              </a:ln>
            </c:spPr>
          </c:dPt>
          <c:dPt>
            <c:idx val="17"/>
            <c:spPr>
              <a:ln w="152400" cmpd="sng">
                <a:noFill/>
              </a:ln>
            </c:spPr>
          </c:dPt>
          <c:dPt>
            <c:idx val="18"/>
            <c:spPr>
              <a:ln w="152400" cmpd="sng">
                <a:noFill/>
              </a:ln>
            </c:spPr>
          </c:dPt>
          <c:dPt>
            <c:idx val="19"/>
            <c:spPr>
              <a:ln w="152400" cmpd="sng">
                <a:noFill/>
              </a:ln>
            </c:spPr>
          </c:dPt>
          <c:dPt>
            <c:idx val="20"/>
            <c:spPr>
              <a:ln w="152400" cmpd="sng">
                <a:noFill/>
              </a:ln>
            </c:spPr>
          </c:dPt>
          <c:dPt>
            <c:idx val="21"/>
            <c:spPr>
              <a:ln w="152400" cmpd="sng">
                <a:noFill/>
              </a:ln>
            </c:spPr>
          </c:dPt>
          <c:dPt>
            <c:idx val="22"/>
            <c:spPr>
              <a:ln w="152400" cmpd="sng">
                <a:noFill/>
              </a:ln>
            </c:spPr>
          </c:dPt>
          <c:dPt>
            <c:idx val="23"/>
            <c:spPr>
              <a:ln w="152400" cmpd="sng">
                <a:noFill/>
              </a:ln>
            </c:spPr>
          </c:dPt>
          <c:dPt>
            <c:idx val="24"/>
            <c:spPr>
              <a:ln w="152400" cmpd="sng">
                <a:noFill/>
              </a:ln>
            </c:spPr>
          </c:dPt>
          <c:dPt>
            <c:idx val="25"/>
            <c:spPr>
              <a:ln w="152400" cmpd="sng">
                <a:noFill/>
              </a:ln>
            </c:spPr>
          </c:dPt>
          <c:dPt>
            <c:idx val="26"/>
            <c:spPr>
              <a:ln w="152400" cmpd="sng">
                <a:noFill/>
              </a:ln>
            </c:spPr>
          </c:dPt>
          <c:dPt>
            <c:idx val="27"/>
            <c:spPr>
              <a:ln w="152400" cmpd="sng">
                <a:noFill/>
              </a:ln>
            </c:spPr>
          </c:dPt>
          <c:dPt>
            <c:idx val="28"/>
            <c:spPr>
              <a:ln w="152400" cmpd="sng">
                <a:noFill/>
              </a:ln>
            </c:spPr>
          </c:dPt>
          <c:dPt>
            <c:idx val="29"/>
            <c:spPr>
              <a:ln w="152400" cmpd="sng">
                <a:noFill/>
              </a:ln>
            </c:spPr>
          </c:dPt>
          <c:dPt>
            <c:idx val="30"/>
            <c:spPr>
              <a:ln w="152400" cmpd="sng">
                <a:noFill/>
              </a:ln>
            </c:spPr>
          </c:dPt>
          <c:dPt>
            <c:idx val="31"/>
            <c:spPr>
              <a:ln w="152400" cmpd="sng">
                <a:noFill/>
              </a:ln>
            </c:spPr>
          </c:dPt>
          <c:dPt>
            <c:idx val="32"/>
            <c:spPr>
              <a:ln w="152400" cmpd="sng">
                <a:noFill/>
              </a:ln>
            </c:spPr>
          </c:dPt>
          <c:dPt>
            <c:idx val="33"/>
            <c:spPr>
              <a:ln w="152400" cmpd="sng">
                <a:noFill/>
              </a:ln>
            </c:spPr>
          </c:dPt>
          <c:dPt>
            <c:idx val="34"/>
            <c:spPr>
              <a:ln w="152400" cmpd="sng">
                <a:noFill/>
              </a:ln>
            </c:spPr>
          </c:dPt>
          <c:dPt>
            <c:idx val="35"/>
            <c:spPr>
              <a:ln w="152400" cmpd="sng">
                <a:noFill/>
              </a:ln>
            </c:spPr>
          </c:dPt>
          <c:dPt>
            <c:idx val="36"/>
            <c:spPr>
              <a:ln w="152400" cmpd="sng">
                <a:noFill/>
              </a:ln>
            </c:spPr>
          </c:dPt>
          <c:dPt>
            <c:idx val="44"/>
            <c:spPr>
              <a:ln w="152400" cmpd="sng">
                <a:noFill/>
              </a:ln>
            </c:spPr>
          </c:dPt>
          <c:dPt>
            <c:idx val="45"/>
            <c:spPr>
              <a:ln w="152400" cmpd="sng">
                <a:noFill/>
              </a:ln>
            </c:spPr>
          </c:dPt>
          <c:dPt>
            <c:idx val="46"/>
            <c:spPr>
              <a:ln w="152400" cmpd="sng">
                <a:noFill/>
              </a:ln>
            </c:spPr>
          </c:dPt>
          <c:dPt>
            <c:idx val="47"/>
            <c:spPr>
              <a:ln w="152400" cmpd="sng">
                <a:noFill/>
              </a:ln>
            </c:spPr>
          </c:dPt>
          <c:dPt>
            <c:idx val="48"/>
            <c:spPr>
              <a:ln w="152400" cmpd="sng">
                <a:noFill/>
              </a:ln>
            </c:spPr>
          </c:dPt>
          <c:dPt>
            <c:idx val="49"/>
            <c:spPr>
              <a:ln w="152400" cmpd="sng">
                <a:noFill/>
              </a:ln>
            </c:spPr>
          </c:dPt>
          <c:dPt>
            <c:idx val="50"/>
            <c:spPr>
              <a:ln w="152400" cmpd="sng">
                <a:noFill/>
              </a:ln>
            </c:spPr>
          </c:dPt>
          <c:dPt>
            <c:idx val="51"/>
            <c:spPr>
              <a:ln w="152400" cmpd="sng">
                <a:noFill/>
              </a:ln>
            </c:spPr>
          </c:dPt>
          <c:dPt>
            <c:idx val="52"/>
            <c:spPr>
              <a:ln w="152400" cmpd="sng">
                <a:noFill/>
              </a:ln>
            </c:spPr>
          </c:dPt>
          <c:dPt>
            <c:idx val="60"/>
            <c:spPr>
              <a:ln w="152400" cmpd="sng">
                <a:noFill/>
              </a:ln>
            </c:spPr>
          </c:dPt>
          <c:dPt>
            <c:idx val="61"/>
            <c:spPr>
              <a:ln w="152400" cmpd="sng">
                <a:noFill/>
              </a:ln>
            </c:spPr>
          </c:dPt>
          <c:dPt>
            <c:idx val="62"/>
            <c:spPr>
              <a:ln w="152400" cmpd="sng">
                <a:noFill/>
              </a:ln>
            </c:spPr>
          </c:dPt>
          <c:dPt>
            <c:idx val="63"/>
            <c:spPr>
              <a:ln w="152400" cmpd="sng">
                <a:noFill/>
              </a:ln>
            </c:spPr>
          </c:dPt>
          <c:dPt>
            <c:idx val="64"/>
            <c:spPr>
              <a:ln w="152400" cmpd="sng">
                <a:noFill/>
              </a:ln>
            </c:spPr>
          </c:dPt>
          <c:dPt>
            <c:idx val="76"/>
            <c:spPr>
              <a:ln w="152400" cmpd="sng">
                <a:noFill/>
              </a:ln>
            </c:spPr>
          </c:dPt>
          <c:dPt>
            <c:idx val="77"/>
            <c:spPr>
              <a:ln w="152400" cmpd="sng">
                <a:noFill/>
              </a:ln>
            </c:spPr>
          </c:dPt>
          <c:dPt>
            <c:idx val="78"/>
            <c:spPr>
              <a:ln w="152400" cmpd="sng">
                <a:noFill/>
              </a:ln>
            </c:spPr>
          </c:dPt>
          <c:dPt>
            <c:idx val="79"/>
            <c:spPr>
              <a:ln w="152400" cmpd="sng">
                <a:noFill/>
              </a:ln>
            </c:spPr>
          </c:dPt>
          <c:dPt>
            <c:idx val="80"/>
            <c:spPr>
              <a:ln w="152400" cmpd="sng">
                <a:noFill/>
              </a:ln>
            </c:spPr>
          </c:dPt>
          <c:dPt>
            <c:idx val="81"/>
            <c:spPr>
              <a:ln w="152400" cmpd="sng">
                <a:noFill/>
              </a:ln>
            </c:spPr>
          </c:dPt>
          <c:dPt>
            <c:idx val="82"/>
            <c:spPr>
              <a:ln w="152400" cmpd="sng">
                <a:noFill/>
              </a:ln>
            </c:spPr>
          </c:dPt>
          <c:dPt>
            <c:idx val="83"/>
            <c:spPr>
              <a:ln w="152400" cmpd="sng">
                <a:noFill/>
              </a:ln>
            </c:spPr>
          </c:dPt>
          <c:dPt>
            <c:idx val="84"/>
            <c:spPr>
              <a:ln w="152400" cmpd="sng">
                <a:noFill/>
              </a:ln>
            </c:spPr>
          </c:dPt>
          <c:dPt>
            <c:idx val="92"/>
            <c:spPr>
              <a:ln w="152400" cmpd="sng">
                <a:noFill/>
              </a:ln>
            </c:spPr>
          </c:dPt>
          <c:dPt>
            <c:idx val="93"/>
            <c:spPr>
              <a:ln w="152400" cmpd="sng">
                <a:noFill/>
              </a:ln>
            </c:spPr>
          </c:dPt>
          <c:dPt>
            <c:idx val="94"/>
            <c:spPr>
              <a:ln w="152400" cmpd="sng">
                <a:noFill/>
              </a:ln>
            </c:spPr>
          </c:dPt>
          <c:dPt>
            <c:idx val="95"/>
            <c:spPr>
              <a:ln w="152400" cmpd="sng">
                <a:noFill/>
              </a:ln>
            </c:spPr>
          </c:dPt>
          <c:dPt>
            <c:idx val="96"/>
            <c:spPr>
              <a:ln w="152400" cmpd="sng">
                <a:noFill/>
              </a:ln>
            </c:spPr>
          </c:dPt>
          <c:dLbls>
            <c:delete val="1"/>
          </c:dLbls>
          <c:cat>
            <c:numRef>
              <c:f>Presidents!$N$2:$N$99</c:f>
              <c:numCache>
                <c:formatCode>m/d/yyyy</c:formatCode>
                <c:ptCount val="98"/>
                <c:pt idx="0">
                  <c:v>6230</c:v>
                </c:pt>
                <c:pt idx="1">
                  <c:v>6595</c:v>
                </c:pt>
                <c:pt idx="2">
                  <c:v>6960</c:v>
                </c:pt>
                <c:pt idx="3">
                  <c:v>7325</c:v>
                </c:pt>
                <c:pt idx="4">
                  <c:v>7691</c:v>
                </c:pt>
                <c:pt idx="5">
                  <c:v>8056</c:v>
                </c:pt>
                <c:pt idx="6">
                  <c:v>8421</c:v>
                </c:pt>
                <c:pt idx="7">
                  <c:v>8786</c:v>
                </c:pt>
                <c:pt idx="8">
                  <c:v>9152</c:v>
                </c:pt>
                <c:pt idx="9">
                  <c:v>9517</c:v>
                </c:pt>
                <c:pt idx="10">
                  <c:v>9882</c:v>
                </c:pt>
                <c:pt idx="11">
                  <c:v>10247</c:v>
                </c:pt>
                <c:pt idx="12">
                  <c:v>10613</c:v>
                </c:pt>
                <c:pt idx="13">
                  <c:v>10978</c:v>
                </c:pt>
                <c:pt idx="14">
                  <c:v>11343</c:v>
                </c:pt>
                <c:pt idx="15">
                  <c:v>11708</c:v>
                </c:pt>
                <c:pt idx="16">
                  <c:v>12074</c:v>
                </c:pt>
                <c:pt idx="17">
                  <c:v>12439</c:v>
                </c:pt>
                <c:pt idx="18">
                  <c:v>12804</c:v>
                </c:pt>
                <c:pt idx="19">
                  <c:v>13169</c:v>
                </c:pt>
                <c:pt idx="20">
                  <c:v>13535</c:v>
                </c:pt>
                <c:pt idx="21">
                  <c:v>13900</c:v>
                </c:pt>
                <c:pt idx="22">
                  <c:v>14265</c:v>
                </c:pt>
                <c:pt idx="23">
                  <c:v>14630</c:v>
                </c:pt>
                <c:pt idx="24">
                  <c:v>14996</c:v>
                </c:pt>
                <c:pt idx="25">
                  <c:v>15361</c:v>
                </c:pt>
                <c:pt idx="26">
                  <c:v>15726</c:v>
                </c:pt>
                <c:pt idx="27">
                  <c:v>16091</c:v>
                </c:pt>
                <c:pt idx="28">
                  <c:v>16457</c:v>
                </c:pt>
                <c:pt idx="29">
                  <c:v>16822</c:v>
                </c:pt>
                <c:pt idx="30">
                  <c:v>17187</c:v>
                </c:pt>
                <c:pt idx="31">
                  <c:v>17552</c:v>
                </c:pt>
                <c:pt idx="32">
                  <c:v>17918</c:v>
                </c:pt>
                <c:pt idx="33">
                  <c:v>18283</c:v>
                </c:pt>
                <c:pt idx="34">
                  <c:v>18648</c:v>
                </c:pt>
                <c:pt idx="35">
                  <c:v>19013</c:v>
                </c:pt>
                <c:pt idx="36">
                  <c:v>19379</c:v>
                </c:pt>
                <c:pt idx="37">
                  <c:v>19744</c:v>
                </c:pt>
                <c:pt idx="38">
                  <c:v>20109</c:v>
                </c:pt>
                <c:pt idx="39">
                  <c:v>20474</c:v>
                </c:pt>
                <c:pt idx="40">
                  <c:v>20840</c:v>
                </c:pt>
                <c:pt idx="41">
                  <c:v>21205</c:v>
                </c:pt>
                <c:pt idx="42">
                  <c:v>21570</c:v>
                </c:pt>
                <c:pt idx="43">
                  <c:v>21935</c:v>
                </c:pt>
                <c:pt idx="44">
                  <c:v>22301</c:v>
                </c:pt>
                <c:pt idx="45">
                  <c:v>22666</c:v>
                </c:pt>
                <c:pt idx="46">
                  <c:v>23031</c:v>
                </c:pt>
                <c:pt idx="47">
                  <c:v>23396</c:v>
                </c:pt>
                <c:pt idx="48">
                  <c:v>23762</c:v>
                </c:pt>
                <c:pt idx="49">
                  <c:v>24127</c:v>
                </c:pt>
                <c:pt idx="50">
                  <c:v>24492</c:v>
                </c:pt>
                <c:pt idx="51">
                  <c:v>24857</c:v>
                </c:pt>
                <c:pt idx="52">
                  <c:v>25223</c:v>
                </c:pt>
                <c:pt idx="53">
                  <c:v>25588</c:v>
                </c:pt>
                <c:pt idx="54">
                  <c:v>25953</c:v>
                </c:pt>
                <c:pt idx="55">
                  <c:v>26318</c:v>
                </c:pt>
                <c:pt idx="56">
                  <c:v>26684</c:v>
                </c:pt>
                <c:pt idx="57">
                  <c:v>27049</c:v>
                </c:pt>
                <c:pt idx="58">
                  <c:v>27414</c:v>
                </c:pt>
                <c:pt idx="59">
                  <c:v>27779</c:v>
                </c:pt>
                <c:pt idx="60">
                  <c:v>28145</c:v>
                </c:pt>
                <c:pt idx="61">
                  <c:v>28510</c:v>
                </c:pt>
                <c:pt idx="62">
                  <c:v>28875</c:v>
                </c:pt>
                <c:pt idx="63">
                  <c:v>29240</c:v>
                </c:pt>
                <c:pt idx="64">
                  <c:v>29606</c:v>
                </c:pt>
                <c:pt idx="65">
                  <c:v>29971</c:v>
                </c:pt>
                <c:pt idx="66">
                  <c:v>30336</c:v>
                </c:pt>
                <c:pt idx="67">
                  <c:v>30701</c:v>
                </c:pt>
                <c:pt idx="68">
                  <c:v>31067</c:v>
                </c:pt>
                <c:pt idx="69">
                  <c:v>31432</c:v>
                </c:pt>
                <c:pt idx="70">
                  <c:v>31797</c:v>
                </c:pt>
                <c:pt idx="71">
                  <c:v>32162</c:v>
                </c:pt>
                <c:pt idx="72">
                  <c:v>32528</c:v>
                </c:pt>
                <c:pt idx="73">
                  <c:v>32893</c:v>
                </c:pt>
                <c:pt idx="74">
                  <c:v>33258</c:v>
                </c:pt>
                <c:pt idx="75">
                  <c:v>33623</c:v>
                </c:pt>
                <c:pt idx="76">
                  <c:v>33989</c:v>
                </c:pt>
                <c:pt idx="77">
                  <c:v>34354</c:v>
                </c:pt>
                <c:pt idx="78">
                  <c:v>34719</c:v>
                </c:pt>
                <c:pt idx="79">
                  <c:v>35084</c:v>
                </c:pt>
                <c:pt idx="80">
                  <c:v>35450</c:v>
                </c:pt>
                <c:pt idx="81">
                  <c:v>35815</c:v>
                </c:pt>
                <c:pt idx="82">
                  <c:v>36180</c:v>
                </c:pt>
                <c:pt idx="83">
                  <c:v>36545</c:v>
                </c:pt>
                <c:pt idx="84">
                  <c:v>36911</c:v>
                </c:pt>
                <c:pt idx="85">
                  <c:v>37276</c:v>
                </c:pt>
                <c:pt idx="86">
                  <c:v>37641</c:v>
                </c:pt>
                <c:pt idx="87">
                  <c:v>38006</c:v>
                </c:pt>
                <c:pt idx="88">
                  <c:v>38372</c:v>
                </c:pt>
                <c:pt idx="89">
                  <c:v>38737</c:v>
                </c:pt>
                <c:pt idx="90">
                  <c:v>39102</c:v>
                </c:pt>
                <c:pt idx="91">
                  <c:v>39467</c:v>
                </c:pt>
                <c:pt idx="92">
                  <c:v>39833</c:v>
                </c:pt>
                <c:pt idx="93">
                  <c:v>40198</c:v>
                </c:pt>
                <c:pt idx="94">
                  <c:v>40563</c:v>
                </c:pt>
                <c:pt idx="95">
                  <c:v>40928</c:v>
                </c:pt>
                <c:pt idx="96">
                  <c:v>41294</c:v>
                </c:pt>
                <c:pt idx="97">
                  <c:v>41659</c:v>
                </c:pt>
              </c:numCache>
            </c:numRef>
          </c:cat>
          <c:val>
            <c:numRef>
              <c:f>Composite!$P$94:$P$190</c:f>
              <c:numCache>
                <c:formatCode>General</c:formatCode>
                <c:ptCount val="97"/>
                <c:pt idx="0">
                  <c:v>-0.2</c:v>
                </c:pt>
                <c:pt idx="1">
                  <c:v>-0.2</c:v>
                </c:pt>
                <c:pt idx="2">
                  <c:v>-0.2</c:v>
                </c:pt>
                <c:pt idx="3">
                  <c:v>-0.2</c:v>
                </c:pt>
                <c:pt idx="4">
                  <c:v>1</c:v>
                </c:pt>
                <c:pt idx="5">
                  <c:v>1</c:v>
                </c:pt>
                <c:pt idx="6">
                  <c:v>1</c:v>
                </c:pt>
                <c:pt idx="7">
                  <c:v>1</c:v>
                </c:pt>
                <c:pt idx="8">
                  <c:v>1</c:v>
                </c:pt>
                <c:pt idx="9">
                  <c:v>1</c:v>
                </c:pt>
                <c:pt idx="10">
                  <c:v>1</c:v>
                </c:pt>
                <c:pt idx="11">
                  <c:v>1</c:v>
                </c:pt>
                <c:pt idx="12">
                  <c:v>1</c:v>
                </c:pt>
                <c:pt idx="13">
                  <c:v>1</c:v>
                </c:pt>
                <c:pt idx="14">
                  <c:v>1</c:v>
                </c:pt>
                <c:pt idx="15">
                  <c:v>1</c:v>
                </c:pt>
                <c:pt idx="16">
                  <c:v>-0.2</c:v>
                </c:pt>
                <c:pt idx="17">
                  <c:v>-0.2</c:v>
                </c:pt>
                <c:pt idx="18">
                  <c:v>-0.2</c:v>
                </c:pt>
                <c:pt idx="19">
                  <c:v>-0.2</c:v>
                </c:pt>
                <c:pt idx="20">
                  <c:v>-0.2</c:v>
                </c:pt>
                <c:pt idx="21">
                  <c:v>-0.2</c:v>
                </c:pt>
                <c:pt idx="22">
                  <c:v>-0.2</c:v>
                </c:pt>
                <c:pt idx="23">
                  <c:v>-0.2</c:v>
                </c:pt>
                <c:pt idx="24">
                  <c:v>-0.2</c:v>
                </c:pt>
                <c:pt idx="25">
                  <c:v>-0.2</c:v>
                </c:pt>
                <c:pt idx="26">
                  <c:v>-0.2</c:v>
                </c:pt>
                <c:pt idx="27">
                  <c:v>-0.2</c:v>
                </c:pt>
                <c:pt idx="28">
                  <c:v>-0.2</c:v>
                </c:pt>
                <c:pt idx="29">
                  <c:v>-0.2</c:v>
                </c:pt>
                <c:pt idx="30">
                  <c:v>-0.2</c:v>
                </c:pt>
                <c:pt idx="31">
                  <c:v>-0.2</c:v>
                </c:pt>
                <c:pt idx="32">
                  <c:v>-0.2</c:v>
                </c:pt>
                <c:pt idx="33">
                  <c:v>-0.2</c:v>
                </c:pt>
                <c:pt idx="34">
                  <c:v>-0.2</c:v>
                </c:pt>
                <c:pt idx="35">
                  <c:v>-0.2</c:v>
                </c:pt>
                <c:pt idx="36">
                  <c:v>1</c:v>
                </c:pt>
                <c:pt idx="37">
                  <c:v>1</c:v>
                </c:pt>
                <c:pt idx="38">
                  <c:v>1</c:v>
                </c:pt>
                <c:pt idx="39">
                  <c:v>1</c:v>
                </c:pt>
                <c:pt idx="40">
                  <c:v>1</c:v>
                </c:pt>
                <c:pt idx="41">
                  <c:v>1</c:v>
                </c:pt>
                <c:pt idx="42">
                  <c:v>1</c:v>
                </c:pt>
                <c:pt idx="43">
                  <c:v>1</c:v>
                </c:pt>
                <c:pt idx="44">
                  <c:v>-0.2</c:v>
                </c:pt>
                <c:pt idx="45">
                  <c:v>-0.2</c:v>
                </c:pt>
                <c:pt idx="46">
                  <c:v>-0.2</c:v>
                </c:pt>
                <c:pt idx="47">
                  <c:v>-0.2</c:v>
                </c:pt>
                <c:pt idx="48">
                  <c:v>-0.2</c:v>
                </c:pt>
                <c:pt idx="49">
                  <c:v>-0.2</c:v>
                </c:pt>
                <c:pt idx="50">
                  <c:v>-0.2</c:v>
                </c:pt>
                <c:pt idx="51">
                  <c:v>-0.2</c:v>
                </c:pt>
                <c:pt idx="52">
                  <c:v>1</c:v>
                </c:pt>
                <c:pt idx="53">
                  <c:v>1</c:v>
                </c:pt>
                <c:pt idx="54">
                  <c:v>1</c:v>
                </c:pt>
                <c:pt idx="55">
                  <c:v>1</c:v>
                </c:pt>
                <c:pt idx="56">
                  <c:v>1</c:v>
                </c:pt>
                <c:pt idx="57">
                  <c:v>1</c:v>
                </c:pt>
                <c:pt idx="58">
                  <c:v>1</c:v>
                </c:pt>
                <c:pt idx="59">
                  <c:v>1</c:v>
                </c:pt>
                <c:pt idx="60">
                  <c:v>-0.2</c:v>
                </c:pt>
                <c:pt idx="61">
                  <c:v>-0.2</c:v>
                </c:pt>
                <c:pt idx="62">
                  <c:v>-0.2</c:v>
                </c:pt>
                <c:pt idx="63">
                  <c:v>-0.2</c:v>
                </c:pt>
                <c:pt idx="64">
                  <c:v>1</c:v>
                </c:pt>
                <c:pt idx="65">
                  <c:v>1</c:v>
                </c:pt>
                <c:pt idx="66">
                  <c:v>1</c:v>
                </c:pt>
                <c:pt idx="67">
                  <c:v>1</c:v>
                </c:pt>
                <c:pt idx="68">
                  <c:v>1</c:v>
                </c:pt>
                <c:pt idx="69">
                  <c:v>1</c:v>
                </c:pt>
                <c:pt idx="70">
                  <c:v>1</c:v>
                </c:pt>
                <c:pt idx="71">
                  <c:v>1</c:v>
                </c:pt>
                <c:pt idx="72">
                  <c:v>1</c:v>
                </c:pt>
                <c:pt idx="73">
                  <c:v>1</c:v>
                </c:pt>
                <c:pt idx="74">
                  <c:v>1</c:v>
                </c:pt>
                <c:pt idx="75">
                  <c:v>1</c:v>
                </c:pt>
                <c:pt idx="76">
                  <c:v>-0.2</c:v>
                </c:pt>
                <c:pt idx="77">
                  <c:v>-0.2</c:v>
                </c:pt>
                <c:pt idx="78">
                  <c:v>-0.2</c:v>
                </c:pt>
                <c:pt idx="79">
                  <c:v>-0.2</c:v>
                </c:pt>
                <c:pt idx="80">
                  <c:v>-0.2</c:v>
                </c:pt>
                <c:pt idx="81">
                  <c:v>-0.2</c:v>
                </c:pt>
                <c:pt idx="82">
                  <c:v>-0.2</c:v>
                </c:pt>
                <c:pt idx="83">
                  <c:v>-0.2</c:v>
                </c:pt>
                <c:pt idx="84">
                  <c:v>1</c:v>
                </c:pt>
                <c:pt idx="85">
                  <c:v>1</c:v>
                </c:pt>
                <c:pt idx="86">
                  <c:v>1</c:v>
                </c:pt>
                <c:pt idx="87">
                  <c:v>1</c:v>
                </c:pt>
                <c:pt idx="88">
                  <c:v>1</c:v>
                </c:pt>
                <c:pt idx="89">
                  <c:v>1</c:v>
                </c:pt>
                <c:pt idx="90">
                  <c:v>1</c:v>
                </c:pt>
                <c:pt idx="91">
                  <c:v>1</c:v>
                </c:pt>
                <c:pt idx="92">
                  <c:v>-0.2</c:v>
                </c:pt>
                <c:pt idx="93">
                  <c:v>-0.2</c:v>
                </c:pt>
                <c:pt idx="94">
                  <c:v>-0.2</c:v>
                </c:pt>
                <c:pt idx="95">
                  <c:v>-0.2</c:v>
                </c:pt>
                <c:pt idx="96">
                  <c:v>-0.2</c:v>
                </c:pt>
              </c:numCache>
            </c:numRef>
          </c:val>
        </c:ser>
        <c:ser>
          <c:idx val="2"/>
          <c:order val="2"/>
          <c:tx>
            <c:strRef>
              <c:f>Composite!$R$93</c:f>
              <c:strCache>
                <c:ptCount val="1"/>
                <c:pt idx="0">
                  <c:v>% Senate Dems</c:v>
                </c:pt>
              </c:strCache>
            </c:strRef>
          </c:tx>
          <c:spPr>
            <a:ln>
              <a:solidFill>
                <a:srgbClr val="0070C0"/>
              </a:solidFill>
              <a:prstDash val="dash"/>
            </a:ln>
          </c:spPr>
          <c:marker>
            <c:symbol val="none"/>
          </c:marker>
          <c:dLbls>
            <c:delete val="1"/>
          </c:dLbls>
          <c:val>
            <c:numRef>
              <c:f>Composite!$R$94:$R$191</c:f>
              <c:numCache>
                <c:formatCode>0.00</c:formatCode>
                <c:ptCount val="98"/>
                <c:pt idx="0">
                  <c:v>1.53</c:v>
                </c:pt>
                <c:pt idx="1">
                  <c:v>1.53</c:v>
                </c:pt>
                <c:pt idx="2">
                  <c:v>1.47</c:v>
                </c:pt>
                <c:pt idx="3">
                  <c:v>1.47</c:v>
                </c:pt>
                <c:pt idx="4">
                  <c:v>1.37</c:v>
                </c:pt>
                <c:pt idx="5">
                  <c:v>1.37</c:v>
                </c:pt>
                <c:pt idx="6">
                  <c:v>1.43</c:v>
                </c:pt>
                <c:pt idx="7">
                  <c:v>1.43</c:v>
                </c:pt>
                <c:pt idx="8">
                  <c:v>1.4</c:v>
                </c:pt>
                <c:pt idx="9">
                  <c:v>1.4</c:v>
                </c:pt>
                <c:pt idx="10">
                  <c:v>1.47</c:v>
                </c:pt>
                <c:pt idx="11">
                  <c:v>1.47</c:v>
                </c:pt>
                <c:pt idx="12">
                  <c:v>1.3900000000000001</c:v>
                </c:pt>
                <c:pt idx="13">
                  <c:v>1.3900000000000001</c:v>
                </c:pt>
                <c:pt idx="14">
                  <c:v>1.47</c:v>
                </c:pt>
                <c:pt idx="15">
                  <c:v>1.47</c:v>
                </c:pt>
                <c:pt idx="16">
                  <c:v>1.5899999999999999</c:v>
                </c:pt>
                <c:pt idx="17">
                  <c:v>1.5899999999999999</c:v>
                </c:pt>
                <c:pt idx="18">
                  <c:v>1.69</c:v>
                </c:pt>
                <c:pt idx="19">
                  <c:v>1.69</c:v>
                </c:pt>
                <c:pt idx="20">
                  <c:v>1.75</c:v>
                </c:pt>
                <c:pt idx="21">
                  <c:v>1.75</c:v>
                </c:pt>
                <c:pt idx="22">
                  <c:v>1.69</c:v>
                </c:pt>
                <c:pt idx="23">
                  <c:v>1.69</c:v>
                </c:pt>
                <c:pt idx="24">
                  <c:v>1.6600000000000001</c:v>
                </c:pt>
                <c:pt idx="25">
                  <c:v>1.6600000000000001</c:v>
                </c:pt>
                <c:pt idx="26">
                  <c:v>1.5699999999999998</c:v>
                </c:pt>
                <c:pt idx="27">
                  <c:v>1.5699999999999998</c:v>
                </c:pt>
                <c:pt idx="28">
                  <c:v>1.5699999999999998</c:v>
                </c:pt>
                <c:pt idx="29">
                  <c:v>1.5699999999999998</c:v>
                </c:pt>
                <c:pt idx="30">
                  <c:v>1.45</c:v>
                </c:pt>
                <c:pt idx="31">
                  <c:v>1.45</c:v>
                </c:pt>
                <c:pt idx="32">
                  <c:v>1.54</c:v>
                </c:pt>
                <c:pt idx="33">
                  <c:v>1.54</c:v>
                </c:pt>
                <c:pt idx="34">
                  <c:v>1.48</c:v>
                </c:pt>
                <c:pt idx="35">
                  <c:v>1.48</c:v>
                </c:pt>
                <c:pt idx="36">
                  <c:v>1.46</c:v>
                </c:pt>
                <c:pt idx="37">
                  <c:v>1.46</c:v>
                </c:pt>
                <c:pt idx="38">
                  <c:v>1.48</c:v>
                </c:pt>
                <c:pt idx="39">
                  <c:v>1.48</c:v>
                </c:pt>
                <c:pt idx="40">
                  <c:v>1.49</c:v>
                </c:pt>
                <c:pt idx="41">
                  <c:v>1.49</c:v>
                </c:pt>
                <c:pt idx="42">
                  <c:v>1.6400000000000001</c:v>
                </c:pt>
                <c:pt idx="43">
                  <c:v>1.6400000000000001</c:v>
                </c:pt>
                <c:pt idx="44">
                  <c:v>1.6400000000000001</c:v>
                </c:pt>
                <c:pt idx="45">
                  <c:v>1.6400000000000001</c:v>
                </c:pt>
                <c:pt idx="46">
                  <c:v>1.67</c:v>
                </c:pt>
                <c:pt idx="47">
                  <c:v>1.67</c:v>
                </c:pt>
                <c:pt idx="48">
                  <c:v>1.6800000000000002</c:v>
                </c:pt>
                <c:pt idx="49">
                  <c:v>1.6800000000000002</c:v>
                </c:pt>
                <c:pt idx="50">
                  <c:v>1.6400000000000001</c:v>
                </c:pt>
                <c:pt idx="51">
                  <c:v>1.6400000000000001</c:v>
                </c:pt>
                <c:pt idx="52">
                  <c:v>1.58</c:v>
                </c:pt>
                <c:pt idx="53">
                  <c:v>1.58</c:v>
                </c:pt>
                <c:pt idx="54">
                  <c:v>1.54</c:v>
                </c:pt>
                <c:pt idx="55">
                  <c:v>1.54</c:v>
                </c:pt>
                <c:pt idx="56">
                  <c:v>1.56</c:v>
                </c:pt>
                <c:pt idx="57">
                  <c:v>1.56</c:v>
                </c:pt>
                <c:pt idx="58">
                  <c:v>1.6099999999999999</c:v>
                </c:pt>
                <c:pt idx="59">
                  <c:v>1.6099999999999999</c:v>
                </c:pt>
                <c:pt idx="60">
                  <c:v>1.6099999999999999</c:v>
                </c:pt>
                <c:pt idx="61">
                  <c:v>1.6099999999999999</c:v>
                </c:pt>
                <c:pt idx="62">
                  <c:v>1.58</c:v>
                </c:pt>
                <c:pt idx="63">
                  <c:v>1.58</c:v>
                </c:pt>
                <c:pt idx="64">
                  <c:v>1.46</c:v>
                </c:pt>
                <c:pt idx="65">
                  <c:v>1.46</c:v>
                </c:pt>
                <c:pt idx="66">
                  <c:v>1.46</c:v>
                </c:pt>
                <c:pt idx="67">
                  <c:v>1.46</c:v>
                </c:pt>
                <c:pt idx="68">
                  <c:v>1.47</c:v>
                </c:pt>
                <c:pt idx="69">
                  <c:v>1.47</c:v>
                </c:pt>
                <c:pt idx="70">
                  <c:v>1.55</c:v>
                </c:pt>
                <c:pt idx="71">
                  <c:v>1.55</c:v>
                </c:pt>
                <c:pt idx="72">
                  <c:v>1.55</c:v>
                </c:pt>
                <c:pt idx="73">
                  <c:v>1.55</c:v>
                </c:pt>
                <c:pt idx="74">
                  <c:v>1.56</c:v>
                </c:pt>
                <c:pt idx="75">
                  <c:v>1.56</c:v>
                </c:pt>
                <c:pt idx="76">
                  <c:v>1.5699999999999998</c:v>
                </c:pt>
                <c:pt idx="77">
                  <c:v>1.5699999999999998</c:v>
                </c:pt>
                <c:pt idx="78">
                  <c:v>1.48</c:v>
                </c:pt>
                <c:pt idx="79">
                  <c:v>1.48</c:v>
                </c:pt>
                <c:pt idx="80">
                  <c:v>1.45</c:v>
                </c:pt>
                <c:pt idx="81">
                  <c:v>1.45</c:v>
                </c:pt>
                <c:pt idx="82">
                  <c:v>1.45</c:v>
                </c:pt>
                <c:pt idx="83">
                  <c:v>1.45</c:v>
                </c:pt>
                <c:pt idx="84">
                  <c:v>1.5</c:v>
                </c:pt>
                <c:pt idx="85">
                  <c:v>1.5</c:v>
                </c:pt>
                <c:pt idx="86">
                  <c:v>1.48</c:v>
                </c:pt>
                <c:pt idx="87">
                  <c:v>1.48</c:v>
                </c:pt>
                <c:pt idx="88">
                  <c:v>1.44</c:v>
                </c:pt>
                <c:pt idx="89">
                  <c:v>1.44</c:v>
                </c:pt>
                <c:pt idx="90">
                  <c:v>1.49</c:v>
                </c:pt>
                <c:pt idx="91">
                  <c:v>1.49</c:v>
                </c:pt>
                <c:pt idx="92">
                  <c:v>1.5699999999999998</c:v>
                </c:pt>
                <c:pt idx="93">
                  <c:v>1.5699999999999998</c:v>
                </c:pt>
                <c:pt idx="94">
                  <c:v>1.51</c:v>
                </c:pt>
                <c:pt idx="95">
                  <c:v>1.51</c:v>
                </c:pt>
                <c:pt idx="96">
                  <c:v>1.54</c:v>
                </c:pt>
                <c:pt idx="97">
                  <c:v>1.54</c:v>
                </c:pt>
              </c:numCache>
            </c:numRef>
          </c:val>
        </c:ser>
        <c:ser>
          <c:idx val="3"/>
          <c:order val="3"/>
          <c:tx>
            <c:strRef>
              <c:f>Composite!$T$93</c:f>
              <c:strCache>
                <c:ptCount val="1"/>
                <c:pt idx="0">
                  <c:v>% House Dems</c:v>
                </c:pt>
              </c:strCache>
            </c:strRef>
          </c:tx>
          <c:spPr>
            <a:ln>
              <a:solidFill>
                <a:srgbClr val="0070C0"/>
              </a:solidFill>
              <a:prstDash val="sysDot"/>
            </a:ln>
          </c:spPr>
          <c:marker>
            <c:symbol val="none"/>
          </c:marker>
          <c:dLbls>
            <c:delete val="1"/>
          </c:dLbls>
          <c:val>
            <c:numRef>
              <c:f>Composite!$T$94:$T$191</c:f>
              <c:numCache>
                <c:formatCode>0.00</c:formatCode>
                <c:ptCount val="98"/>
                <c:pt idx="0">
                  <c:v>1.4827586206896552</c:v>
                </c:pt>
                <c:pt idx="1">
                  <c:v>1.4827586206896552</c:v>
                </c:pt>
                <c:pt idx="2">
                  <c:v>1.439080459770115</c:v>
                </c:pt>
                <c:pt idx="3">
                  <c:v>1.439080459770115</c:v>
                </c:pt>
                <c:pt idx="4">
                  <c:v>1.3034482758620689</c:v>
                </c:pt>
                <c:pt idx="5">
                  <c:v>1.3034482758620689</c:v>
                </c:pt>
                <c:pt idx="6">
                  <c:v>1.4758620689655173</c:v>
                </c:pt>
                <c:pt idx="7">
                  <c:v>1.4758620689655173</c:v>
                </c:pt>
                <c:pt idx="8">
                  <c:v>1.4206896551724137</c:v>
                </c:pt>
                <c:pt idx="9">
                  <c:v>1.4206896551724137</c:v>
                </c:pt>
                <c:pt idx="10">
                  <c:v>1.4482758620689655</c:v>
                </c:pt>
                <c:pt idx="11">
                  <c:v>1.4482758620689655</c:v>
                </c:pt>
                <c:pt idx="12">
                  <c:v>1.3747126436781609</c:v>
                </c:pt>
                <c:pt idx="13">
                  <c:v>1.3747126436781609</c:v>
                </c:pt>
                <c:pt idx="14">
                  <c:v>1.4965517241379311</c:v>
                </c:pt>
                <c:pt idx="15">
                  <c:v>1.4965517241379311</c:v>
                </c:pt>
                <c:pt idx="16">
                  <c:v>1.7195402298850575</c:v>
                </c:pt>
                <c:pt idx="17">
                  <c:v>1.7195402298850575</c:v>
                </c:pt>
                <c:pt idx="18">
                  <c:v>1.7402298850574711</c:v>
                </c:pt>
                <c:pt idx="19">
                  <c:v>1.7402298850574711</c:v>
                </c:pt>
                <c:pt idx="20">
                  <c:v>1.7655172413793103</c:v>
                </c:pt>
                <c:pt idx="21">
                  <c:v>1.7655172413793103</c:v>
                </c:pt>
                <c:pt idx="22">
                  <c:v>1.6022988505747127</c:v>
                </c:pt>
                <c:pt idx="23">
                  <c:v>1.6022988505747127</c:v>
                </c:pt>
                <c:pt idx="24">
                  <c:v>1.613793103448276</c:v>
                </c:pt>
                <c:pt idx="25">
                  <c:v>1.613793103448276</c:v>
                </c:pt>
                <c:pt idx="26">
                  <c:v>1.510344827586207</c:v>
                </c:pt>
                <c:pt idx="27">
                  <c:v>1.510344827586207</c:v>
                </c:pt>
                <c:pt idx="28">
                  <c:v>1.5586206896551724</c:v>
                </c:pt>
                <c:pt idx="29">
                  <c:v>1.5586206896551724</c:v>
                </c:pt>
                <c:pt idx="30">
                  <c:v>1.4321839080459771</c:v>
                </c:pt>
                <c:pt idx="31">
                  <c:v>1.4321839080459771</c:v>
                </c:pt>
                <c:pt idx="32">
                  <c:v>1.6045977011494252</c:v>
                </c:pt>
                <c:pt idx="33">
                  <c:v>1.6045977011494252</c:v>
                </c:pt>
                <c:pt idx="34">
                  <c:v>1.5379310344827586</c:v>
                </c:pt>
                <c:pt idx="35">
                  <c:v>1.5379310344827586</c:v>
                </c:pt>
                <c:pt idx="36">
                  <c:v>1.489655172413793</c:v>
                </c:pt>
                <c:pt idx="37">
                  <c:v>1.489655172413793</c:v>
                </c:pt>
                <c:pt idx="38">
                  <c:v>1.5333333333333332</c:v>
                </c:pt>
                <c:pt idx="39">
                  <c:v>1.5333333333333332</c:v>
                </c:pt>
                <c:pt idx="40">
                  <c:v>1.5379310344827586</c:v>
                </c:pt>
                <c:pt idx="41">
                  <c:v>1.5379310344827586</c:v>
                </c:pt>
                <c:pt idx="42">
                  <c:v>1.6505747126436781</c:v>
                </c:pt>
                <c:pt idx="43">
                  <c:v>1.6505747126436781</c:v>
                </c:pt>
                <c:pt idx="44">
                  <c:v>1.6022988505747127</c:v>
                </c:pt>
                <c:pt idx="45">
                  <c:v>1.6022988505747127</c:v>
                </c:pt>
                <c:pt idx="46">
                  <c:v>1.5931034482758619</c:v>
                </c:pt>
                <c:pt idx="47">
                  <c:v>1.5931034482758619</c:v>
                </c:pt>
                <c:pt idx="48">
                  <c:v>1.6781609195402298</c:v>
                </c:pt>
                <c:pt idx="49">
                  <c:v>1.6781609195402298</c:v>
                </c:pt>
                <c:pt idx="50">
                  <c:v>1.5701149425287357</c:v>
                </c:pt>
                <c:pt idx="51">
                  <c:v>1.5701149425287357</c:v>
                </c:pt>
                <c:pt idx="52">
                  <c:v>1.5586206896551724</c:v>
                </c:pt>
                <c:pt idx="53">
                  <c:v>1.5586206896551724</c:v>
                </c:pt>
                <c:pt idx="54">
                  <c:v>1.5862068965517242</c:v>
                </c:pt>
                <c:pt idx="55">
                  <c:v>1.5862068965517242</c:v>
                </c:pt>
                <c:pt idx="56">
                  <c:v>1.5563218390804598</c:v>
                </c:pt>
                <c:pt idx="57">
                  <c:v>1.5563218390804598</c:v>
                </c:pt>
                <c:pt idx="58">
                  <c:v>1.6689655172413793</c:v>
                </c:pt>
                <c:pt idx="59">
                  <c:v>1.6689655172413793</c:v>
                </c:pt>
                <c:pt idx="60">
                  <c:v>1.6712643678160921</c:v>
                </c:pt>
                <c:pt idx="61">
                  <c:v>1.6712643678160921</c:v>
                </c:pt>
                <c:pt idx="62">
                  <c:v>1.6367816091954022</c:v>
                </c:pt>
                <c:pt idx="63">
                  <c:v>1.6367816091954022</c:v>
                </c:pt>
                <c:pt idx="64">
                  <c:v>1.5563218390804598</c:v>
                </c:pt>
                <c:pt idx="65">
                  <c:v>1.5563218390804598</c:v>
                </c:pt>
                <c:pt idx="66">
                  <c:v>1.6183908045977011</c:v>
                </c:pt>
                <c:pt idx="67">
                  <c:v>1.6183908045977011</c:v>
                </c:pt>
                <c:pt idx="68">
                  <c:v>1.5816091954022988</c:v>
                </c:pt>
                <c:pt idx="69">
                  <c:v>1.5816091954022988</c:v>
                </c:pt>
                <c:pt idx="70">
                  <c:v>1.5931034482758619</c:v>
                </c:pt>
                <c:pt idx="71">
                  <c:v>1.5931034482758619</c:v>
                </c:pt>
                <c:pt idx="72">
                  <c:v>1.5977011494252875</c:v>
                </c:pt>
                <c:pt idx="73">
                  <c:v>1.5977011494252875</c:v>
                </c:pt>
                <c:pt idx="74">
                  <c:v>1.613793103448276</c:v>
                </c:pt>
                <c:pt idx="75">
                  <c:v>1.613793103448276</c:v>
                </c:pt>
                <c:pt idx="76">
                  <c:v>1.5931034482758619</c:v>
                </c:pt>
                <c:pt idx="77">
                  <c:v>1.5931034482758619</c:v>
                </c:pt>
                <c:pt idx="78">
                  <c:v>1.4689655172413794</c:v>
                </c:pt>
                <c:pt idx="79">
                  <c:v>1.4689655172413794</c:v>
                </c:pt>
                <c:pt idx="80">
                  <c:v>1.4758620689655173</c:v>
                </c:pt>
                <c:pt idx="81">
                  <c:v>1.4758620689655173</c:v>
                </c:pt>
                <c:pt idx="82">
                  <c:v>1.4850574712643678</c:v>
                </c:pt>
                <c:pt idx="83">
                  <c:v>1.4850574712643678</c:v>
                </c:pt>
                <c:pt idx="84">
                  <c:v>1.4873563218390804</c:v>
                </c:pt>
                <c:pt idx="85">
                  <c:v>1.4873563218390804</c:v>
                </c:pt>
                <c:pt idx="86">
                  <c:v>1.4712643678160919</c:v>
                </c:pt>
                <c:pt idx="87">
                  <c:v>1.4712643678160919</c:v>
                </c:pt>
                <c:pt idx="88">
                  <c:v>1.464367816091954</c:v>
                </c:pt>
                <c:pt idx="89">
                  <c:v>1.464367816091954</c:v>
                </c:pt>
                <c:pt idx="90">
                  <c:v>1.535632183908046</c:v>
                </c:pt>
                <c:pt idx="91">
                  <c:v>1.535632183908046</c:v>
                </c:pt>
                <c:pt idx="92">
                  <c:v>1.5885057471264368</c:v>
                </c:pt>
                <c:pt idx="93">
                  <c:v>1.5885057471264368</c:v>
                </c:pt>
                <c:pt idx="94">
                  <c:v>1.4436781609195402</c:v>
                </c:pt>
                <c:pt idx="95">
                  <c:v>1.4436781609195402</c:v>
                </c:pt>
                <c:pt idx="96">
                  <c:v>1.4620689655172414</c:v>
                </c:pt>
                <c:pt idx="97">
                  <c:v>1.4620689655172414</c:v>
                </c:pt>
              </c:numCache>
            </c:numRef>
          </c:val>
        </c:ser>
        <c:ser>
          <c:idx val="4"/>
          <c:order val="4"/>
          <c:tx>
            <c:strRef>
              <c:f>Composite!$S$93</c:f>
              <c:strCache>
                <c:ptCount val="1"/>
                <c:pt idx="0">
                  <c:v>% Senate Reps</c:v>
                </c:pt>
              </c:strCache>
            </c:strRef>
          </c:tx>
          <c:spPr>
            <a:ln>
              <a:solidFill>
                <a:srgbClr val="FF0000"/>
              </a:solidFill>
              <a:prstDash val="dash"/>
            </a:ln>
          </c:spPr>
          <c:marker>
            <c:symbol val="none"/>
          </c:marker>
          <c:dLbls>
            <c:delete val="1"/>
          </c:dLbls>
          <c:val>
            <c:numRef>
              <c:f>Composite!$S$94:$S$191</c:f>
              <c:numCache>
                <c:formatCode>0.00</c:formatCode>
                <c:ptCount val="98"/>
                <c:pt idx="0">
                  <c:v>1.42</c:v>
                </c:pt>
                <c:pt idx="1">
                  <c:v>1.42</c:v>
                </c:pt>
                <c:pt idx="2">
                  <c:v>1.48</c:v>
                </c:pt>
                <c:pt idx="3">
                  <c:v>1.48</c:v>
                </c:pt>
                <c:pt idx="4">
                  <c:v>1.5899999999999999</c:v>
                </c:pt>
                <c:pt idx="5">
                  <c:v>1.5899999999999999</c:v>
                </c:pt>
                <c:pt idx="6">
                  <c:v>1.51</c:v>
                </c:pt>
                <c:pt idx="7">
                  <c:v>1.51</c:v>
                </c:pt>
                <c:pt idx="8">
                  <c:v>1.54</c:v>
                </c:pt>
                <c:pt idx="9">
                  <c:v>1.54</c:v>
                </c:pt>
                <c:pt idx="10">
                  <c:v>1.48</c:v>
                </c:pt>
                <c:pt idx="11">
                  <c:v>1.48</c:v>
                </c:pt>
                <c:pt idx="12">
                  <c:v>1.56</c:v>
                </c:pt>
                <c:pt idx="13">
                  <c:v>1.56</c:v>
                </c:pt>
                <c:pt idx="14">
                  <c:v>1.48</c:v>
                </c:pt>
                <c:pt idx="15">
                  <c:v>1.48</c:v>
                </c:pt>
                <c:pt idx="16">
                  <c:v>1.3599999999999999</c:v>
                </c:pt>
                <c:pt idx="17">
                  <c:v>1.3599999999999999</c:v>
                </c:pt>
                <c:pt idx="18">
                  <c:v>1.25</c:v>
                </c:pt>
                <c:pt idx="19">
                  <c:v>1.25</c:v>
                </c:pt>
                <c:pt idx="20">
                  <c:v>1.17</c:v>
                </c:pt>
                <c:pt idx="21">
                  <c:v>1.17</c:v>
                </c:pt>
                <c:pt idx="22">
                  <c:v>1.23</c:v>
                </c:pt>
                <c:pt idx="23">
                  <c:v>1.23</c:v>
                </c:pt>
                <c:pt idx="24">
                  <c:v>1.28</c:v>
                </c:pt>
                <c:pt idx="25">
                  <c:v>1.28</c:v>
                </c:pt>
                <c:pt idx="26">
                  <c:v>1.38</c:v>
                </c:pt>
                <c:pt idx="27">
                  <c:v>1.38</c:v>
                </c:pt>
                <c:pt idx="28">
                  <c:v>1.38</c:v>
                </c:pt>
                <c:pt idx="29">
                  <c:v>1.38</c:v>
                </c:pt>
                <c:pt idx="30">
                  <c:v>1.51</c:v>
                </c:pt>
                <c:pt idx="31">
                  <c:v>1.51</c:v>
                </c:pt>
                <c:pt idx="32">
                  <c:v>1.42</c:v>
                </c:pt>
                <c:pt idx="33">
                  <c:v>1.42</c:v>
                </c:pt>
                <c:pt idx="34">
                  <c:v>1.47</c:v>
                </c:pt>
                <c:pt idx="35">
                  <c:v>1.47</c:v>
                </c:pt>
                <c:pt idx="36">
                  <c:v>1.48</c:v>
                </c:pt>
                <c:pt idx="37">
                  <c:v>1.48</c:v>
                </c:pt>
                <c:pt idx="38">
                  <c:v>1.47</c:v>
                </c:pt>
                <c:pt idx="39">
                  <c:v>1.47</c:v>
                </c:pt>
                <c:pt idx="40">
                  <c:v>1.47</c:v>
                </c:pt>
                <c:pt idx="41">
                  <c:v>1.47</c:v>
                </c:pt>
                <c:pt idx="42">
                  <c:v>1.34</c:v>
                </c:pt>
                <c:pt idx="43">
                  <c:v>1.34</c:v>
                </c:pt>
                <c:pt idx="44">
                  <c:v>1.3599999999999999</c:v>
                </c:pt>
                <c:pt idx="45">
                  <c:v>1.3599999999999999</c:v>
                </c:pt>
                <c:pt idx="46">
                  <c:v>1.33</c:v>
                </c:pt>
                <c:pt idx="47">
                  <c:v>1.33</c:v>
                </c:pt>
                <c:pt idx="48">
                  <c:v>1.32</c:v>
                </c:pt>
                <c:pt idx="49">
                  <c:v>1.32</c:v>
                </c:pt>
                <c:pt idx="50">
                  <c:v>1.3599999999999999</c:v>
                </c:pt>
                <c:pt idx="51">
                  <c:v>1.3599999999999999</c:v>
                </c:pt>
                <c:pt idx="52">
                  <c:v>1.42</c:v>
                </c:pt>
                <c:pt idx="53">
                  <c:v>1.42</c:v>
                </c:pt>
                <c:pt idx="54">
                  <c:v>1.44</c:v>
                </c:pt>
                <c:pt idx="55">
                  <c:v>1.44</c:v>
                </c:pt>
                <c:pt idx="56">
                  <c:v>1.42</c:v>
                </c:pt>
                <c:pt idx="57">
                  <c:v>1.42</c:v>
                </c:pt>
                <c:pt idx="58">
                  <c:v>1.37</c:v>
                </c:pt>
                <c:pt idx="59">
                  <c:v>1.37</c:v>
                </c:pt>
                <c:pt idx="60">
                  <c:v>1.38</c:v>
                </c:pt>
                <c:pt idx="61">
                  <c:v>1.38</c:v>
                </c:pt>
                <c:pt idx="62">
                  <c:v>1.41</c:v>
                </c:pt>
                <c:pt idx="63">
                  <c:v>1.41</c:v>
                </c:pt>
                <c:pt idx="64">
                  <c:v>1.53</c:v>
                </c:pt>
                <c:pt idx="65">
                  <c:v>1.53</c:v>
                </c:pt>
                <c:pt idx="66">
                  <c:v>1.54</c:v>
                </c:pt>
                <c:pt idx="67">
                  <c:v>1.54</c:v>
                </c:pt>
                <c:pt idx="68">
                  <c:v>1.53</c:v>
                </c:pt>
                <c:pt idx="69">
                  <c:v>1.53</c:v>
                </c:pt>
                <c:pt idx="70">
                  <c:v>1.45</c:v>
                </c:pt>
                <c:pt idx="71">
                  <c:v>1.45</c:v>
                </c:pt>
                <c:pt idx="72">
                  <c:v>1.45</c:v>
                </c:pt>
                <c:pt idx="73">
                  <c:v>1.45</c:v>
                </c:pt>
                <c:pt idx="74">
                  <c:v>1.44</c:v>
                </c:pt>
                <c:pt idx="75">
                  <c:v>1.44</c:v>
                </c:pt>
                <c:pt idx="76">
                  <c:v>1.43</c:v>
                </c:pt>
                <c:pt idx="77">
                  <c:v>1.43</c:v>
                </c:pt>
                <c:pt idx="78">
                  <c:v>1.52</c:v>
                </c:pt>
                <c:pt idx="79">
                  <c:v>1.52</c:v>
                </c:pt>
                <c:pt idx="80">
                  <c:v>1.55</c:v>
                </c:pt>
                <c:pt idx="81">
                  <c:v>1.55</c:v>
                </c:pt>
                <c:pt idx="82">
                  <c:v>1.55</c:v>
                </c:pt>
                <c:pt idx="83">
                  <c:v>1.55</c:v>
                </c:pt>
                <c:pt idx="84">
                  <c:v>1.5</c:v>
                </c:pt>
                <c:pt idx="85">
                  <c:v>1.5</c:v>
                </c:pt>
                <c:pt idx="86">
                  <c:v>1.51</c:v>
                </c:pt>
                <c:pt idx="87">
                  <c:v>1.51</c:v>
                </c:pt>
                <c:pt idx="88">
                  <c:v>1.55</c:v>
                </c:pt>
                <c:pt idx="89">
                  <c:v>1.55</c:v>
                </c:pt>
                <c:pt idx="90">
                  <c:v>1.49</c:v>
                </c:pt>
                <c:pt idx="91">
                  <c:v>1.49</c:v>
                </c:pt>
                <c:pt idx="92">
                  <c:v>1.41</c:v>
                </c:pt>
                <c:pt idx="93">
                  <c:v>1.41</c:v>
                </c:pt>
                <c:pt idx="94">
                  <c:v>1.47</c:v>
                </c:pt>
                <c:pt idx="95">
                  <c:v>1.47</c:v>
                </c:pt>
                <c:pt idx="96">
                  <c:v>1.45</c:v>
                </c:pt>
                <c:pt idx="97">
                  <c:v>1.45</c:v>
                </c:pt>
              </c:numCache>
            </c:numRef>
          </c:val>
        </c:ser>
        <c:ser>
          <c:idx val="5"/>
          <c:order val="5"/>
          <c:tx>
            <c:strRef>
              <c:f>Composite!$U$93</c:f>
              <c:strCache>
                <c:ptCount val="1"/>
                <c:pt idx="0">
                  <c:v>% House Reps</c:v>
                </c:pt>
              </c:strCache>
            </c:strRef>
          </c:tx>
          <c:spPr>
            <a:ln>
              <a:solidFill>
                <a:srgbClr val="FF0000"/>
              </a:solidFill>
              <a:prstDash val="sysDot"/>
            </a:ln>
          </c:spPr>
          <c:marker>
            <c:symbol val="none"/>
          </c:marker>
          <c:dLbls>
            <c:delete val="1"/>
          </c:dLbls>
          <c:val>
            <c:numRef>
              <c:f>Composite!$U$94:$U$191</c:f>
              <c:numCache>
                <c:formatCode>0.00</c:formatCode>
                <c:ptCount val="98"/>
                <c:pt idx="0">
                  <c:v>1.4965517241379311</c:v>
                </c:pt>
                <c:pt idx="1">
                  <c:v>1.4965517241379311</c:v>
                </c:pt>
                <c:pt idx="2">
                  <c:v>1.5448275862068965</c:v>
                </c:pt>
                <c:pt idx="3">
                  <c:v>1.5448275862068965</c:v>
                </c:pt>
                <c:pt idx="4">
                  <c:v>1.6896551724137931</c:v>
                </c:pt>
                <c:pt idx="5">
                  <c:v>1.6896551724137931</c:v>
                </c:pt>
                <c:pt idx="6">
                  <c:v>1.5172413793103448</c:v>
                </c:pt>
                <c:pt idx="7">
                  <c:v>1.5172413793103448</c:v>
                </c:pt>
                <c:pt idx="8">
                  <c:v>1.5678160919540229</c:v>
                </c:pt>
                <c:pt idx="9">
                  <c:v>1.5678160919540229</c:v>
                </c:pt>
                <c:pt idx="10">
                  <c:v>1.5448275862068965</c:v>
                </c:pt>
                <c:pt idx="11">
                  <c:v>1.5448275862068965</c:v>
                </c:pt>
                <c:pt idx="12">
                  <c:v>1.613793103448276</c:v>
                </c:pt>
                <c:pt idx="13">
                  <c:v>1.613793103448276</c:v>
                </c:pt>
                <c:pt idx="14">
                  <c:v>1.5011494252873563</c:v>
                </c:pt>
                <c:pt idx="15">
                  <c:v>1.5011494252873563</c:v>
                </c:pt>
                <c:pt idx="16">
                  <c:v>1.2689655172413792</c:v>
                </c:pt>
                <c:pt idx="17">
                  <c:v>1.2689655172413792</c:v>
                </c:pt>
                <c:pt idx="18">
                  <c:v>1.2367816091954023</c:v>
                </c:pt>
                <c:pt idx="19">
                  <c:v>1.2367816091954023</c:v>
                </c:pt>
                <c:pt idx="20">
                  <c:v>1.2045977011494253</c:v>
                </c:pt>
                <c:pt idx="21">
                  <c:v>1.2045977011494253</c:v>
                </c:pt>
                <c:pt idx="22">
                  <c:v>1.3885057471264368</c:v>
                </c:pt>
                <c:pt idx="23">
                  <c:v>1.3885057471264368</c:v>
                </c:pt>
                <c:pt idx="24">
                  <c:v>1.3724137931034484</c:v>
                </c:pt>
                <c:pt idx="25">
                  <c:v>1.3724137931034484</c:v>
                </c:pt>
                <c:pt idx="26">
                  <c:v>1.4804597701149425</c:v>
                </c:pt>
                <c:pt idx="27">
                  <c:v>1.4804597701149425</c:v>
                </c:pt>
                <c:pt idx="28">
                  <c:v>1.4367816091954024</c:v>
                </c:pt>
                <c:pt idx="29">
                  <c:v>1.4367816091954024</c:v>
                </c:pt>
                <c:pt idx="30">
                  <c:v>1.5655172413793104</c:v>
                </c:pt>
                <c:pt idx="31">
                  <c:v>1.5655172413793104</c:v>
                </c:pt>
                <c:pt idx="32">
                  <c:v>1.3931034482758622</c:v>
                </c:pt>
                <c:pt idx="33">
                  <c:v>1.3931034482758622</c:v>
                </c:pt>
                <c:pt idx="34">
                  <c:v>1.457471264367816</c:v>
                </c:pt>
                <c:pt idx="35">
                  <c:v>1.457471264367816</c:v>
                </c:pt>
                <c:pt idx="36">
                  <c:v>1.5080459770114942</c:v>
                </c:pt>
                <c:pt idx="37">
                  <c:v>1.5080459770114942</c:v>
                </c:pt>
                <c:pt idx="38">
                  <c:v>1.4666666666666668</c:v>
                </c:pt>
                <c:pt idx="39">
                  <c:v>1.4666666666666668</c:v>
                </c:pt>
                <c:pt idx="40">
                  <c:v>1.4620689655172414</c:v>
                </c:pt>
                <c:pt idx="41">
                  <c:v>1.4620689655172414</c:v>
                </c:pt>
                <c:pt idx="42">
                  <c:v>1.3517241379310345</c:v>
                </c:pt>
                <c:pt idx="43">
                  <c:v>1.3517241379310345</c:v>
                </c:pt>
                <c:pt idx="44">
                  <c:v>1.4022988505747127</c:v>
                </c:pt>
                <c:pt idx="45">
                  <c:v>1.4022988505747127</c:v>
                </c:pt>
                <c:pt idx="46">
                  <c:v>1.4045977011494253</c:v>
                </c:pt>
                <c:pt idx="47">
                  <c:v>1.4045977011494253</c:v>
                </c:pt>
                <c:pt idx="48">
                  <c:v>1.3218390804597702</c:v>
                </c:pt>
                <c:pt idx="49">
                  <c:v>1.3218390804597702</c:v>
                </c:pt>
                <c:pt idx="50">
                  <c:v>1.4298850574712643</c:v>
                </c:pt>
                <c:pt idx="51">
                  <c:v>1.4298850574712643</c:v>
                </c:pt>
                <c:pt idx="52">
                  <c:v>1.4413793103448276</c:v>
                </c:pt>
                <c:pt idx="53">
                  <c:v>1.4413793103448276</c:v>
                </c:pt>
                <c:pt idx="54">
                  <c:v>1.4137931034482758</c:v>
                </c:pt>
                <c:pt idx="55">
                  <c:v>1.4137931034482758</c:v>
                </c:pt>
                <c:pt idx="56">
                  <c:v>1.4413793103448276</c:v>
                </c:pt>
                <c:pt idx="57">
                  <c:v>1.4413793103448276</c:v>
                </c:pt>
                <c:pt idx="58">
                  <c:v>1.3310344827586207</c:v>
                </c:pt>
                <c:pt idx="59">
                  <c:v>1.3310344827586207</c:v>
                </c:pt>
                <c:pt idx="60">
                  <c:v>1.3287356321839081</c:v>
                </c:pt>
                <c:pt idx="61">
                  <c:v>1.3287356321839081</c:v>
                </c:pt>
                <c:pt idx="62">
                  <c:v>1.3632183908045978</c:v>
                </c:pt>
                <c:pt idx="63">
                  <c:v>1.3632183908045978</c:v>
                </c:pt>
                <c:pt idx="64">
                  <c:v>1.4413793103448276</c:v>
                </c:pt>
                <c:pt idx="65">
                  <c:v>1.4413793103448276</c:v>
                </c:pt>
                <c:pt idx="66">
                  <c:v>1.3816091954022989</c:v>
                </c:pt>
                <c:pt idx="67">
                  <c:v>1.3816091954022989</c:v>
                </c:pt>
                <c:pt idx="68">
                  <c:v>1.4183908045977012</c:v>
                </c:pt>
                <c:pt idx="69">
                  <c:v>1.4183908045977012</c:v>
                </c:pt>
                <c:pt idx="70">
                  <c:v>1.4068965517241379</c:v>
                </c:pt>
                <c:pt idx="71">
                  <c:v>1.4068965517241379</c:v>
                </c:pt>
                <c:pt idx="72">
                  <c:v>1.4022988505747127</c:v>
                </c:pt>
                <c:pt idx="73">
                  <c:v>1.4022988505747127</c:v>
                </c:pt>
                <c:pt idx="74">
                  <c:v>1.3839080459770114</c:v>
                </c:pt>
                <c:pt idx="75">
                  <c:v>1.3839080459770114</c:v>
                </c:pt>
                <c:pt idx="76">
                  <c:v>1.4045977011494253</c:v>
                </c:pt>
                <c:pt idx="77">
                  <c:v>1.4045977011494253</c:v>
                </c:pt>
                <c:pt idx="78">
                  <c:v>1.5287356321839081</c:v>
                </c:pt>
                <c:pt idx="79">
                  <c:v>1.5287356321839081</c:v>
                </c:pt>
                <c:pt idx="80">
                  <c:v>1.5195402298850573</c:v>
                </c:pt>
                <c:pt idx="81">
                  <c:v>1.5195402298850573</c:v>
                </c:pt>
                <c:pt idx="82">
                  <c:v>1.5126436781609196</c:v>
                </c:pt>
                <c:pt idx="83">
                  <c:v>1.5126436781609196</c:v>
                </c:pt>
                <c:pt idx="84">
                  <c:v>1.5080459770114942</c:v>
                </c:pt>
                <c:pt idx="85">
                  <c:v>1.5080459770114942</c:v>
                </c:pt>
                <c:pt idx="86">
                  <c:v>1.5264367816091955</c:v>
                </c:pt>
                <c:pt idx="87">
                  <c:v>1.5264367816091955</c:v>
                </c:pt>
                <c:pt idx="88">
                  <c:v>1.5310344827586206</c:v>
                </c:pt>
                <c:pt idx="89">
                  <c:v>1.5310344827586206</c:v>
                </c:pt>
                <c:pt idx="90">
                  <c:v>1.4551724137931035</c:v>
                </c:pt>
                <c:pt idx="91">
                  <c:v>1.4551724137931035</c:v>
                </c:pt>
                <c:pt idx="92">
                  <c:v>1.4091954022988507</c:v>
                </c:pt>
                <c:pt idx="93">
                  <c:v>1.4091954022988507</c:v>
                </c:pt>
                <c:pt idx="94">
                  <c:v>1.5563218390804598</c:v>
                </c:pt>
                <c:pt idx="95">
                  <c:v>1.5563218390804598</c:v>
                </c:pt>
                <c:pt idx="96">
                  <c:v>1.5379310344827586</c:v>
                </c:pt>
                <c:pt idx="97">
                  <c:v>1.5379310344827586</c:v>
                </c:pt>
              </c:numCache>
            </c:numRef>
          </c:val>
        </c:ser>
        <c:ser>
          <c:idx val="6"/>
          <c:order val="6"/>
          <c:tx>
            <c:strRef>
              <c:f>Composite!$AD$93</c:f>
              <c:strCache>
                <c:ptCount val="1"/>
                <c:pt idx="0">
                  <c:v>GDP Change (%)</c:v>
                </c:pt>
              </c:strCache>
            </c:strRef>
          </c:tx>
          <c:marker>
            <c:symbol val="none"/>
          </c:marker>
          <c:dLbls>
            <c:delete val="1"/>
          </c:dLbls>
          <c:val>
            <c:numRef>
              <c:f>Composite!$AD$94:$AD$190</c:f>
              <c:numCache>
                <c:formatCode>General</c:formatCode>
                <c:ptCount val="97"/>
                <c:pt idx="13" formatCode="#,##0.0000">
                  <c:v>-8.5000000000000006E-2</c:v>
                </c:pt>
                <c:pt idx="14" formatCode="#,##0.0000">
                  <c:v>-6.4000000000000001E-2</c:v>
                </c:pt>
                <c:pt idx="15" formatCode="#,##0.0000">
                  <c:v>-0.129</c:v>
                </c:pt>
                <c:pt idx="16" formatCode="#,##0.0000">
                  <c:v>-1.3000000000000001E-2</c:v>
                </c:pt>
                <c:pt idx="17" formatCode="#,##0.0000">
                  <c:v>0.10800000000000001</c:v>
                </c:pt>
                <c:pt idx="18" formatCode="#,##0.0000">
                  <c:v>8.900000000000001E-2</c:v>
                </c:pt>
                <c:pt idx="19" formatCode="#,##0.0000">
                  <c:v>0.129</c:v>
                </c:pt>
                <c:pt idx="20" formatCode="#,##0.0000">
                  <c:v>5.0999999999999997E-2</c:v>
                </c:pt>
                <c:pt idx="21" formatCode="#,##0.0000">
                  <c:v>-3.3000000000000002E-2</c:v>
                </c:pt>
                <c:pt idx="22" formatCode="#,##0.0000">
                  <c:v>0.08</c:v>
                </c:pt>
                <c:pt idx="23" formatCode="#,##0.0000">
                  <c:v>8.8000000000000009E-2</c:v>
                </c:pt>
                <c:pt idx="24" formatCode="#,##0.0000">
                  <c:v>0.17699999999999999</c:v>
                </c:pt>
                <c:pt idx="25" formatCode="#,##0.0000">
                  <c:v>0.18899999999999997</c:v>
                </c:pt>
                <c:pt idx="26" formatCode="#,##0.0000">
                  <c:v>0.17</c:v>
                </c:pt>
                <c:pt idx="27" formatCode="#,##0.0000">
                  <c:v>0.08</c:v>
                </c:pt>
                <c:pt idx="28" formatCode="#,##0.0000">
                  <c:v>-0.01</c:v>
                </c:pt>
                <c:pt idx="29" formatCode="#,##0.0000">
                  <c:v>-0.11599999999999999</c:v>
                </c:pt>
                <c:pt idx="30" formatCode="#,##0.0000">
                  <c:v>-1.1000000000000001E-2</c:v>
                </c:pt>
                <c:pt idx="31" formatCode="#,##0.0000">
                  <c:v>4.0999999999999995E-2</c:v>
                </c:pt>
                <c:pt idx="32" formatCode="#,##0.0000">
                  <c:v>-5.0000000000000001E-3</c:v>
                </c:pt>
                <c:pt idx="33" formatCode="#,##0.0000">
                  <c:v>8.6999999999999994E-2</c:v>
                </c:pt>
                <c:pt idx="34" formatCode="#,##0.0000">
                  <c:v>8.1000000000000003E-2</c:v>
                </c:pt>
                <c:pt idx="35" formatCode="#,##0.0000">
                  <c:v>4.0999999999999995E-2</c:v>
                </c:pt>
                <c:pt idx="36" formatCode="#,##0.0000">
                  <c:v>4.7E-2</c:v>
                </c:pt>
                <c:pt idx="37" formatCode="#,##0.0000">
                  <c:v>-6.0000000000000001E-3</c:v>
                </c:pt>
                <c:pt idx="38" formatCode="#,##0.0000">
                  <c:v>7.0999999999999994E-2</c:v>
                </c:pt>
                <c:pt idx="39" formatCode="#,##0.0000">
                  <c:v>2.1000000000000001E-2</c:v>
                </c:pt>
                <c:pt idx="40" formatCode="#,##0.0000">
                  <c:v>2.1000000000000001E-2</c:v>
                </c:pt>
                <c:pt idx="41" formatCode="#,##0.0000">
                  <c:v>-6.9999999999999993E-3</c:v>
                </c:pt>
                <c:pt idx="42" formatCode="#,##0.0000">
                  <c:v>6.9000000000000006E-2</c:v>
                </c:pt>
                <c:pt idx="43" formatCode="#,##0.0000">
                  <c:v>2.6000000000000002E-2</c:v>
                </c:pt>
                <c:pt idx="44" formatCode="#,##0.0000">
                  <c:v>2.6000000000000002E-2</c:v>
                </c:pt>
                <c:pt idx="45" formatCode="#,##0.0000">
                  <c:v>6.0999999999999999E-2</c:v>
                </c:pt>
                <c:pt idx="46" formatCode="#,##0.0000">
                  <c:v>4.4000000000000004E-2</c:v>
                </c:pt>
                <c:pt idx="47" formatCode="#,##0.0000">
                  <c:v>5.7999999999999996E-2</c:v>
                </c:pt>
                <c:pt idx="48" formatCode="#,##0.0000">
                  <c:v>6.5000000000000002E-2</c:v>
                </c:pt>
                <c:pt idx="49" formatCode="#,##0.0000">
                  <c:v>6.6000000000000003E-2</c:v>
                </c:pt>
                <c:pt idx="50" formatCode="#,##0.0000">
                  <c:v>2.7000000000000003E-2</c:v>
                </c:pt>
                <c:pt idx="51" formatCode="#,##0.0000">
                  <c:v>4.9000000000000002E-2</c:v>
                </c:pt>
                <c:pt idx="52" formatCode="#,##0.0000">
                  <c:v>3.1E-2</c:v>
                </c:pt>
                <c:pt idx="53" formatCode="#,##0.0000">
                  <c:v>2E-3</c:v>
                </c:pt>
                <c:pt idx="54" formatCode="#,##0.0000">
                  <c:v>3.3000000000000002E-2</c:v>
                </c:pt>
                <c:pt idx="55" formatCode="#,##0.0000">
                  <c:v>5.2000000000000005E-2</c:v>
                </c:pt>
                <c:pt idx="56" formatCode="#,##0.0000">
                  <c:v>5.5999999999999994E-2</c:v>
                </c:pt>
                <c:pt idx="57" formatCode="#,##0.0000">
                  <c:v>-5.0000000000000001E-3</c:v>
                </c:pt>
                <c:pt idx="58" formatCode="#,##0.0000">
                  <c:v>-2E-3</c:v>
                </c:pt>
                <c:pt idx="59" formatCode="#,##0.0000">
                  <c:v>5.4000000000000006E-2</c:v>
                </c:pt>
                <c:pt idx="60" formatCode="#,##0.0000">
                  <c:v>4.5999999999999999E-2</c:v>
                </c:pt>
                <c:pt idx="61" formatCode="#,##0.0000">
                  <c:v>5.5999999999999994E-2</c:v>
                </c:pt>
                <c:pt idx="62" formatCode="#,##0.0000">
                  <c:v>3.2000000000000001E-2</c:v>
                </c:pt>
                <c:pt idx="63" formatCode="#,##0.0000">
                  <c:v>-2E-3</c:v>
                </c:pt>
                <c:pt idx="64" formatCode="#,##0.0000">
                  <c:v>2.6000000000000002E-2</c:v>
                </c:pt>
                <c:pt idx="65" formatCode="#,##0.0000">
                  <c:v>-1.9E-2</c:v>
                </c:pt>
                <c:pt idx="66" formatCode="#,##0.0000">
                  <c:v>4.5999999999999999E-2</c:v>
                </c:pt>
                <c:pt idx="67" formatCode="#,##0.0000">
                  <c:v>7.2999999999999995E-2</c:v>
                </c:pt>
                <c:pt idx="68" formatCode="#,##0.0000">
                  <c:v>4.2000000000000003E-2</c:v>
                </c:pt>
                <c:pt idx="69" formatCode="#,##0.0000">
                  <c:v>3.5000000000000003E-2</c:v>
                </c:pt>
                <c:pt idx="70" formatCode="#,##0.0000">
                  <c:v>3.5000000000000003E-2</c:v>
                </c:pt>
                <c:pt idx="71" formatCode="#,##0.0000">
                  <c:v>4.2000000000000003E-2</c:v>
                </c:pt>
                <c:pt idx="72" formatCode="#,##0.0000">
                  <c:v>3.7000000000000005E-2</c:v>
                </c:pt>
                <c:pt idx="73" formatCode="#,##0.0000">
                  <c:v>1.9E-2</c:v>
                </c:pt>
                <c:pt idx="74" formatCode="#,##0.0000">
                  <c:v>-1E-3</c:v>
                </c:pt>
                <c:pt idx="75" formatCode="#,##0.0000">
                  <c:v>3.6000000000000004E-2</c:v>
                </c:pt>
                <c:pt idx="76" formatCode="#,##0.0000">
                  <c:v>2.7000000000000003E-2</c:v>
                </c:pt>
                <c:pt idx="77" formatCode="#,##0.0000">
                  <c:v>0.04</c:v>
                </c:pt>
                <c:pt idx="78" formatCode="#,##0.0000">
                  <c:v>2.7000000000000003E-2</c:v>
                </c:pt>
                <c:pt idx="79" formatCode="#,##0.0000">
                  <c:v>3.7999999999999999E-2</c:v>
                </c:pt>
                <c:pt idx="80" formatCode="#,##0.0000">
                  <c:v>4.4999999999999998E-2</c:v>
                </c:pt>
                <c:pt idx="81" formatCode="#,##0.0000">
                  <c:v>4.4999999999999998E-2</c:v>
                </c:pt>
                <c:pt idx="82" formatCode="#,##0.0000">
                  <c:v>4.7E-2</c:v>
                </c:pt>
                <c:pt idx="83" formatCode="#,##0.0000">
                  <c:v>4.0999999999999995E-2</c:v>
                </c:pt>
                <c:pt idx="84" formatCode="#,##0.0000">
                  <c:v>0.01</c:v>
                </c:pt>
                <c:pt idx="85" formatCode="#,##0.0000">
                  <c:v>1.8000000000000002E-2</c:v>
                </c:pt>
                <c:pt idx="86" formatCode="#,##0.0000">
                  <c:v>2.7999999999999997E-2</c:v>
                </c:pt>
                <c:pt idx="87" formatCode="#,##0.0000">
                  <c:v>3.7999999999999999E-2</c:v>
                </c:pt>
                <c:pt idx="88" formatCode="#,##0.0000">
                  <c:v>3.3000000000000002E-2</c:v>
                </c:pt>
                <c:pt idx="89" formatCode="#,##0.0000">
                  <c:v>2.7000000000000003E-2</c:v>
                </c:pt>
                <c:pt idx="90" formatCode="#,##0.0000">
                  <c:v>1.8000000000000002E-2</c:v>
                </c:pt>
                <c:pt idx="91" formatCode="#,##0.0000">
                  <c:v>-3.0000000000000001E-3</c:v>
                </c:pt>
                <c:pt idx="92" formatCode="#,##0.0000">
                  <c:v>-2.7999999999999997E-2</c:v>
                </c:pt>
                <c:pt idx="93" formatCode="#,##0.0000">
                  <c:v>2.5000000000000001E-2</c:v>
                </c:pt>
                <c:pt idx="94" formatCode="#,##0.0000">
                  <c:v>1.6E-2</c:v>
                </c:pt>
                <c:pt idx="95" formatCode="#,##0.0000">
                  <c:v>2.3E-2</c:v>
                </c:pt>
                <c:pt idx="96" formatCode="#,##0.0000">
                  <c:v>2.2000000000000002E-2</c:v>
                </c:pt>
              </c:numCache>
            </c:numRef>
          </c:val>
        </c:ser>
        <c:ser>
          <c:idx val="7"/>
          <c:order val="7"/>
          <c:tx>
            <c:strRef>
              <c:f>Composite!$AE$93</c:f>
              <c:strCache>
                <c:ptCount val="1"/>
                <c:pt idx="0">
                  <c:v>Gross Domestic Income (%)</c:v>
                </c:pt>
              </c:strCache>
            </c:strRef>
          </c:tx>
          <c:marker>
            <c:symbol val="none"/>
          </c:marker>
          <c:dLbls>
            <c:delete val="1"/>
          </c:dLbls>
          <c:val>
            <c:numRef>
              <c:f>Composite!$AE$94:$AE$191</c:f>
              <c:numCache>
                <c:formatCode>General</c:formatCode>
                <c:ptCount val="98"/>
                <c:pt idx="12" formatCode="#,##0.0000">
                  <c:v>5.9728288076783646E-3</c:v>
                </c:pt>
                <c:pt idx="13" formatCode="#,##0.0000">
                  <c:v>5.3283617301639356E-3</c:v>
                </c:pt>
                <c:pt idx="14" formatCode="#,##0.0000">
                  <c:v>4.4134486469068453E-3</c:v>
                </c:pt>
                <c:pt idx="15" formatCode="#,##0.0000">
                  <c:v>3.4122230086255012E-3</c:v>
                </c:pt>
                <c:pt idx="16" formatCode="#,##0.0000">
                  <c:v>3.2626145799167948E-3</c:v>
                </c:pt>
                <c:pt idx="17" formatCode="#,##0.0000">
                  <c:v>3.8207691024069695E-3</c:v>
                </c:pt>
                <c:pt idx="18" formatCode="#,##0.0000">
                  <c:v>4.2868568995379401E-3</c:v>
                </c:pt>
                <c:pt idx="19" formatCode="#,##0.0000">
                  <c:v>4.8162405703533638E-3</c:v>
                </c:pt>
                <c:pt idx="20" formatCode="#,##0.0000">
                  <c:v>5.3571325818386872E-3</c:v>
                </c:pt>
                <c:pt idx="21" formatCode="#,##0.0000">
                  <c:v>4.9888656804018714E-3</c:v>
                </c:pt>
                <c:pt idx="22" formatCode="#,##0.0000">
                  <c:v>5.3053450488241352E-3</c:v>
                </c:pt>
                <c:pt idx="23" formatCode="#,##0.0000">
                  <c:v>5.8634995713143104E-3</c:v>
                </c:pt>
                <c:pt idx="24" formatCode="#,##0.0000">
                  <c:v>7.4228797320858289E-3</c:v>
                </c:pt>
                <c:pt idx="25" formatCode="#,##0.0000">
                  <c:v>9.6037102890319751E-3</c:v>
                </c:pt>
                <c:pt idx="26" formatCode="#,##0.0000">
                  <c:v>1.1796049186648023E-2</c:v>
                </c:pt>
                <c:pt idx="27" formatCode="#,##0.0000">
                  <c:v>1.2774258143589566E-2</c:v>
                </c:pt>
                <c:pt idx="28" formatCode="#,##0.0000">
                  <c:v>1.2906604061293422E-2</c:v>
                </c:pt>
                <c:pt idx="29" formatCode="#,##0.0000">
                  <c:v>1.3038949978997277E-2</c:v>
                </c:pt>
                <c:pt idx="30" formatCode="#,##0.0000">
                  <c:v>1.421855489766208E-2</c:v>
                </c:pt>
                <c:pt idx="31" formatCode="#,##0.0000">
                  <c:v>1.5829722591448152E-2</c:v>
                </c:pt>
                <c:pt idx="32" formatCode="#,##0.0000">
                  <c:v>1.5599555778050143E-2</c:v>
                </c:pt>
                <c:pt idx="33" formatCode="#,##0.0000">
                  <c:v>1.7199215131166311E-2</c:v>
                </c:pt>
                <c:pt idx="34" formatCode="#,##0.0000">
                  <c:v>1.9788591781893926E-2</c:v>
                </c:pt>
                <c:pt idx="35" formatCode="#,##0.0000">
                  <c:v>2.101423006323833E-2</c:v>
                </c:pt>
                <c:pt idx="36" formatCode="#,##0.0000">
                  <c:v>2.2211097492907984E-2</c:v>
                </c:pt>
                <c:pt idx="37" formatCode="#,##0.0000">
                  <c:v>2.2343443410611841E-2</c:v>
                </c:pt>
                <c:pt idx="38" formatCode="#,##0.0000">
                  <c:v>2.4403436390524034E-2</c:v>
                </c:pt>
                <c:pt idx="39" formatCode="#,##0.0000">
                  <c:v>2.6020358254645052E-2</c:v>
                </c:pt>
                <c:pt idx="40" formatCode="#,##0.0000">
                  <c:v>2.7343817431683612E-2</c:v>
                </c:pt>
                <c:pt idx="41" formatCode="#,##0.0000">
                  <c:v>2.7700575992450526E-2</c:v>
                </c:pt>
                <c:pt idx="42" formatCode="#,##0.0000">
                  <c:v>3.0054031659445177E-2</c:v>
                </c:pt>
                <c:pt idx="43" formatCode="#,##0.0000">
                  <c:v>3.1337211644139093E-2</c:v>
                </c:pt>
                <c:pt idx="44" formatCode="#,##0.0000">
                  <c:v>3.2470783200124288E-2</c:v>
                </c:pt>
                <c:pt idx="45" formatCode="#,##0.0000">
                  <c:v>3.4824238867118947E-2</c:v>
                </c:pt>
                <c:pt idx="46" formatCode="#,##0.0000">
                  <c:v>3.6832444314016582E-2</c:v>
                </c:pt>
                <c:pt idx="47" formatCode="#,##0.0000">
                  <c:v>3.9462100157088849E-2</c:v>
                </c:pt>
                <c:pt idx="48" formatCode="#,##0.0000">
                  <c:v>4.2753485588680397E-2</c:v>
                </c:pt>
                <c:pt idx="49" formatCode="#,##0.0000">
                  <c:v>4.6603025542762112E-2</c:v>
                </c:pt>
                <c:pt idx="50" formatCode="#,##0.0000">
                  <c:v>4.9388043984878033E-2</c:v>
                </c:pt>
                <c:pt idx="51" formatCode="#,##0.0000">
                  <c:v>5.404892195618774E-2</c:v>
                </c:pt>
                <c:pt idx="52" formatCode="#,##0.0000">
                  <c:v>5.8594716520798444E-2</c:v>
                </c:pt>
                <c:pt idx="53" formatCode="#,##0.0000">
                  <c:v>6.160127052080995E-2</c:v>
                </c:pt>
                <c:pt idx="54" formatCode="#,##0.0000">
                  <c:v>6.6647677904561331E-2</c:v>
                </c:pt>
                <c:pt idx="55" formatCode="#,##0.0000">
                  <c:v>7.3384372824204347E-2</c:v>
                </c:pt>
                <c:pt idx="56" formatCode="#,##0.0000">
                  <c:v>8.1851634472083643E-2</c:v>
                </c:pt>
                <c:pt idx="57" formatCode="#,##0.0000">
                  <c:v>8.8694781542923234E-2</c:v>
                </c:pt>
                <c:pt idx="58" formatCode="#,##0.0000">
                  <c:v>9.6422632302761421E-2</c:v>
                </c:pt>
                <c:pt idx="59" formatCode="#,##0.0000">
                  <c:v>0.10686213583294492</c:v>
                </c:pt>
                <c:pt idx="60" formatCode="#,##0.0000">
                  <c:v>0.1189214383124169</c:v>
                </c:pt>
                <c:pt idx="61" formatCode="#,##0.0000">
                  <c:v>0.13426924913831301</c:v>
                </c:pt>
                <c:pt idx="62" formatCode="#,##0.0000">
                  <c:v>0.14888196470391915</c:v>
                </c:pt>
                <c:pt idx="63" formatCode="#,##0.0000">
                  <c:v>0.16218560651832414</c:v>
                </c:pt>
                <c:pt idx="64" formatCode="#,##0.0000">
                  <c:v>0.18265175185715846</c:v>
                </c:pt>
                <c:pt idx="65" formatCode="#,##0.0000">
                  <c:v>0.19208859120647689</c:v>
                </c:pt>
                <c:pt idx="66" formatCode="#,##0.0000">
                  <c:v>0.2062280262620334</c:v>
                </c:pt>
                <c:pt idx="67" formatCode="#,##0.0000">
                  <c:v>0.2302847738898767</c:v>
                </c:pt>
                <c:pt idx="68" formatCode="#,##0.0000">
                  <c:v>0.24716750965262077</c:v>
                </c:pt>
                <c:pt idx="69" formatCode="#,##0.0000">
                  <c:v>0.25970872389764477</c:v>
                </c:pt>
                <c:pt idx="70" formatCode="#,##0.0000">
                  <c:v>0.27790628758192498</c:v>
                </c:pt>
                <c:pt idx="71" formatCode="#,##0.0000">
                  <c:v>0.30227376040785559</c:v>
                </c:pt>
                <c:pt idx="72" formatCode="#,##0.0000">
                  <c:v>0.32185951768544252</c:v>
                </c:pt>
                <c:pt idx="73" formatCode="#,##0.0000">
                  <c:v>0.33881849620512461</c:v>
                </c:pt>
                <c:pt idx="74" formatCode="#,##0.0000">
                  <c:v>0.35018010553148393</c:v>
                </c:pt>
                <c:pt idx="75" formatCode="#,##0.0000">
                  <c:v>0.36990108581194214</c:v>
                </c:pt>
                <c:pt idx="76" formatCode="#,##0.0000">
                  <c:v>0.38704995195267772</c:v>
                </c:pt>
                <c:pt idx="77" formatCode="#,##0.0000">
                  <c:v>0.41268621933746485</c:v>
                </c:pt>
                <c:pt idx="78" formatCode="#,##0.0000">
                  <c:v>0.43579209031745758</c:v>
                </c:pt>
                <c:pt idx="79" formatCode="#,##0.0000">
                  <c:v>0.46284388360464251</c:v>
                </c:pt>
                <c:pt idx="80" formatCode="#,##0.0000">
                  <c:v>0.49463999033299377</c:v>
                </c:pt>
                <c:pt idx="81" formatCode="#,##0.0000">
                  <c:v>0.52646774499818738</c:v>
                </c:pt>
                <c:pt idx="82" formatCode="#,##0.0000">
                  <c:v>0.55804663179639447</c:v>
                </c:pt>
                <c:pt idx="83" formatCode="#,##0.0000">
                  <c:v>0.5975274330070719</c:v>
                </c:pt>
                <c:pt idx="84" formatCode="#,##0.0000">
                  <c:v>0.6178137605229389</c:v>
                </c:pt>
                <c:pt idx="85" formatCode="#,##0.0000">
                  <c:v>0.63585164598042432</c:v>
                </c:pt>
                <c:pt idx="86" formatCode="#,##0.0000">
                  <c:v>0.66312785191067225</c:v>
                </c:pt>
                <c:pt idx="87" formatCode="#,##0.0000">
                  <c:v>0.70681351309361462</c:v>
                </c:pt>
                <c:pt idx="88" formatCode="#,##0.0000">
                  <c:v>0.75547653161628892</c:v>
                </c:pt>
                <c:pt idx="89" formatCode="#,##0.0000">
                  <c:v>0.80979302249305185</c:v>
                </c:pt>
                <c:pt idx="90" formatCode="#,##0.0000">
                  <c:v>0.83206022314672556</c:v>
                </c:pt>
                <c:pt idx="91" formatCode="#,##0.0000">
                  <c:v>0.84121223106446386</c:v>
                </c:pt>
                <c:pt idx="92" formatCode="#,##0.0000">
                  <c:v>0.82534366782325497</c:v>
                </c:pt>
                <c:pt idx="93" formatCode="#,##0.0000">
                  <c:v>0.85824169817074925</c:v>
                </c:pt>
                <c:pt idx="94" formatCode="#,##0.0000">
                  <c:v>0.89513456127328273</c:v>
                </c:pt>
                <c:pt idx="95" formatCode="#,##0.0000">
                  <c:v>0.94209002974906053</c:v>
                </c:pt>
                <c:pt idx="96" formatCode="#,##0.0000">
                  <c:v>0.97705524578938585</c:v>
                </c:pt>
                <c:pt idx="97" formatCode="#,##0.0000">
                  <c:v>1</c:v>
                </c:pt>
              </c:numCache>
            </c:numRef>
          </c:val>
        </c:ser>
        <c:ser>
          <c:idx val="8"/>
          <c:order val="8"/>
          <c:tx>
            <c:strRef>
              <c:f>Composite!$AF$93</c:f>
              <c:strCache>
                <c:ptCount val="1"/>
                <c:pt idx="0">
                  <c:v>Bottom 90% Income (%)</c:v>
                </c:pt>
              </c:strCache>
            </c:strRef>
          </c:tx>
          <c:marker>
            <c:symbol val="none"/>
          </c:marker>
          <c:dLbls>
            <c:delete val="1"/>
          </c:dLbls>
          <c:val>
            <c:numRef>
              <c:f>Composite!$AF$94:$AF$189</c:f>
              <c:numCache>
                <c:formatCode>General</c:formatCode>
                <c:ptCount val="96"/>
                <c:pt idx="0">
                  <c:v>1.0683232674473304E-2</c:v>
                </c:pt>
                <c:pt idx="1">
                  <c:v>1.0176119834292362E-2</c:v>
                </c:pt>
                <c:pt idx="2">
                  <c:v>1.0036580304710694E-2</c:v>
                </c:pt>
                <c:pt idx="3">
                  <c:v>9.1547790382371323E-3</c:v>
                </c:pt>
                <c:pt idx="4">
                  <c:v>7.4558653962413131E-3</c:v>
                </c:pt>
                <c:pt idx="5">
                  <c:v>8.4053359545217688E-3</c:v>
                </c:pt>
                <c:pt idx="6">
                  <c:v>9.7361558984673368E-3</c:v>
                </c:pt>
                <c:pt idx="7">
                  <c:v>9.1864185952564639E-3</c:v>
                </c:pt>
                <c:pt idx="8">
                  <c:v>9.1294314385796018E-3</c:v>
                </c:pt>
                <c:pt idx="9">
                  <c:v>9.2453169931169098E-3</c:v>
                </c:pt>
                <c:pt idx="10">
                  <c:v>9.2139991301581833E-3</c:v>
                </c:pt>
                <c:pt idx="11">
                  <c:v>9.1644866295953371E-3</c:v>
                </c:pt>
                <c:pt idx="12">
                  <c:v>9.9684757797629843E-3</c:v>
                </c:pt>
                <c:pt idx="13">
                  <c:v>9.1450430621088756E-3</c:v>
                </c:pt>
                <c:pt idx="14">
                  <c:v>8.1033693091055181E-3</c:v>
                </c:pt>
                <c:pt idx="15">
                  <c:v>6.5836203356856703E-3</c:v>
                </c:pt>
                <c:pt idx="16">
                  <c:v>6.5664475498034671E-3</c:v>
                </c:pt>
                <c:pt idx="17">
                  <c:v>7.1987183027391079E-3</c:v>
                </c:pt>
                <c:pt idx="18">
                  <c:v>8.0453319159366869E-3</c:v>
                </c:pt>
                <c:pt idx="19">
                  <c:v>8.6173418020493234E-3</c:v>
                </c:pt>
                <c:pt idx="20">
                  <c:v>9.2686681972806995E-3</c:v>
                </c:pt>
                <c:pt idx="21">
                  <c:v>8.5742537211085258E-3</c:v>
                </c:pt>
                <c:pt idx="22">
                  <c:v>8.8861171896833357E-3</c:v>
                </c:pt>
                <c:pt idx="23">
                  <c:v>9.3314269238683849E-3</c:v>
                </c:pt>
                <c:pt idx="24">
                  <c:v>1.1575271381346064E-2</c:v>
                </c:pt>
                <c:pt idx="25">
                  <c:v>1.471343478889078E-2</c:v>
                </c:pt>
                <c:pt idx="26">
                  <c:v>1.7751210726347246E-2</c:v>
                </c:pt>
                <c:pt idx="27">
                  <c:v>1.7832041089868821E-2</c:v>
                </c:pt>
                <c:pt idx="28">
                  <c:v>1.7175179664477066E-2</c:v>
                </c:pt>
                <c:pt idx="29">
                  <c:v>1.6779420277214935E-2</c:v>
                </c:pt>
                <c:pt idx="30">
                  <c:v>1.6600728688139849E-2</c:v>
                </c:pt>
                <c:pt idx="31">
                  <c:v>1.6720446186634347E-2</c:v>
                </c:pt>
                <c:pt idx="32">
                  <c:v>1.6501202222743219E-2</c:v>
                </c:pt>
                <c:pt idx="33">
                  <c:v>1.7785139988150872E-2</c:v>
                </c:pt>
                <c:pt idx="34">
                  <c:v>1.861506335655715E-2</c:v>
                </c:pt>
                <c:pt idx="35">
                  <c:v>1.9422515448671296E-2</c:v>
                </c:pt>
                <c:pt idx="36">
                  <c:v>2.0494920446052278E-2</c:v>
                </c:pt>
                <c:pt idx="37">
                  <c:v>2.0028246441607167E-2</c:v>
                </c:pt>
                <c:pt idx="38">
                  <c:v>2.1514198615483638E-2</c:v>
                </c:pt>
                <c:pt idx="39">
                  <c:v>2.2620788337598726E-2</c:v>
                </c:pt>
                <c:pt idx="40">
                  <c:v>2.2763696193226712E-2</c:v>
                </c:pt>
                <c:pt idx="41">
                  <c:v>2.1929079876171629E-2</c:v>
                </c:pt>
                <c:pt idx="42">
                  <c:v>2.3274622054184804E-2</c:v>
                </c:pt>
                <c:pt idx="43">
                  <c:v>2.3667940351222355E-2</c:v>
                </c:pt>
                <c:pt idx="44">
                  <c:v>2.3861079788254535E-2</c:v>
                </c:pt>
                <c:pt idx="45">
                  <c:v>2.4678532781017431E-2</c:v>
                </c:pt>
                <c:pt idx="46">
                  <c:v>2.5310462916712431E-2</c:v>
                </c:pt>
                <c:pt idx="47">
                  <c:v>2.6674795812500842E-2</c:v>
                </c:pt>
                <c:pt idx="48">
                  <c:v>2.7817415269403494E-2</c:v>
                </c:pt>
                <c:pt idx="49">
                  <c:v>2.8851983368303524E-2</c:v>
                </c:pt>
                <c:pt idx="50">
                  <c:v>2.9524664572204942E-2</c:v>
                </c:pt>
                <c:pt idx="51">
                  <c:v>3.0520648307012621E-2</c:v>
                </c:pt>
                <c:pt idx="52">
                  <c:v>3.1040373446687218E-2</c:v>
                </c:pt>
                <c:pt idx="53">
                  <c:v>3.1351129909229954E-2</c:v>
                </c:pt>
                <c:pt idx="54">
                  <c:v>3.115607923101419E-2</c:v>
                </c:pt>
                <c:pt idx="55">
                  <c:v>3.2510127378453317E-2</c:v>
                </c:pt>
                <c:pt idx="56">
                  <c:v>3.3073829988530375E-2</c:v>
                </c:pt>
                <c:pt idx="57">
                  <c:v>3.1845005984976069E-2</c:v>
                </c:pt>
                <c:pt idx="58">
                  <c:v>3.0049177276428515E-2</c:v>
                </c:pt>
                <c:pt idx="59">
                  <c:v>3.0864529796207473E-2</c:v>
                </c:pt>
                <c:pt idx="60">
                  <c:v>3.1162513112226252E-2</c:v>
                </c:pt>
                <c:pt idx="61">
                  <c:v>3.1742972198224743E-2</c:v>
                </c:pt>
                <c:pt idx="62">
                  <c:v>3.1755830499058849E-2</c:v>
                </c:pt>
                <c:pt idx="63">
                  <c:v>3.0667520568858041E-2</c:v>
                </c:pt>
                <c:pt idx="64">
                  <c:v>3.0469792260667254E-2</c:v>
                </c:pt>
                <c:pt idx="65">
                  <c:v>2.9637106107975795E-2</c:v>
                </c:pt>
                <c:pt idx="66">
                  <c:v>2.9136143301306386E-2</c:v>
                </c:pt>
                <c:pt idx="67">
                  <c:v>3.0000487934197212E-2</c:v>
                </c:pt>
                <c:pt idx="68">
                  <c:v>3.0390977215819463E-2</c:v>
                </c:pt>
                <c:pt idx="69">
                  <c:v>3.0649430008744115E-2</c:v>
                </c:pt>
                <c:pt idx="70">
                  <c:v>3.0589528682341788E-2</c:v>
                </c:pt>
                <c:pt idx="71">
                  <c:v>3.1022424810423558E-2</c:v>
                </c:pt>
                <c:pt idx="72">
                  <c:v>3.1004769483450448E-2</c:v>
                </c:pt>
                <c:pt idx="73">
                  <c:v>3.0603512912388012E-2</c:v>
                </c:pt>
                <c:pt idx="74">
                  <c:v>2.9949385886511387E-2</c:v>
                </c:pt>
                <c:pt idx="75">
                  <c:v>2.9495939184911078E-2</c:v>
                </c:pt>
                <c:pt idx="76">
                  <c:v>2.9223568393070325E-2</c:v>
                </c:pt>
                <c:pt idx="77">
                  <c:v>2.9681887813529772E-2</c:v>
                </c:pt>
                <c:pt idx="78">
                  <c:v>3.0057106088863386E-2</c:v>
                </c:pt>
                <c:pt idx="79">
                  <c:v>3.0433715217929605E-2</c:v>
                </c:pt>
                <c:pt idx="80">
                  <c:v>3.1332093190114256E-2</c:v>
                </c:pt>
                <c:pt idx="81">
                  <c:v>3.2635720524348828E-2</c:v>
                </c:pt>
                <c:pt idx="82">
                  <c:v>3.3596696376090862E-2</c:v>
                </c:pt>
                <c:pt idx="83">
                  <c:v>3.3872000260837115E-2</c:v>
                </c:pt>
                <c:pt idx="84">
                  <c:v>3.3588426946415346E-2</c:v>
                </c:pt>
                <c:pt idx="85">
                  <c:v>3.2232637866412964E-2</c:v>
                </c:pt>
                <c:pt idx="86">
                  <c:v>3.1570979414882211E-2</c:v>
                </c:pt>
                <c:pt idx="87">
                  <c:v>3.1926952816119743E-2</c:v>
                </c:pt>
                <c:pt idx="88">
                  <c:v>3.187380706499008E-2</c:v>
                </c:pt>
                <c:pt idx="89">
                  <c:v>3.213237339699495E-2</c:v>
                </c:pt>
                <c:pt idx="90">
                  <c:v>3.2941074418991433E-2</c:v>
                </c:pt>
                <c:pt idx="91">
                  <c:v>3.1049721497624746E-2</c:v>
                </c:pt>
                <c:pt idx="92">
                  <c:v>2.9487764371135747E-2</c:v>
                </c:pt>
                <c:pt idx="93">
                  <c:v>2.9179581461077842E-2</c:v>
                </c:pt>
                <c:pt idx="94">
                  <c:v>2.8818158183990097E-2</c:v>
                </c:pt>
                <c:pt idx="95">
                  <c:v>2.879974592981557E-2</c:v>
                </c:pt>
              </c:numCache>
            </c:numRef>
          </c:val>
        </c:ser>
        <c:ser>
          <c:idx val="9"/>
          <c:order val="9"/>
          <c:tx>
            <c:strRef>
              <c:f>Composite!$AG$93</c:f>
              <c:strCache>
                <c:ptCount val="1"/>
                <c:pt idx="0">
                  <c:v>Top 1% Income (%)</c:v>
                </c:pt>
              </c:strCache>
            </c:strRef>
          </c:tx>
          <c:marker>
            <c:symbol val="none"/>
          </c:marker>
          <c:dLbls>
            <c:delete val="1"/>
          </c:dLbls>
          <c:val>
            <c:numRef>
              <c:f>Composite!$AG$94:$AG$189</c:f>
              <c:numCache>
                <c:formatCode>General</c:formatCode>
                <c:ptCount val="96"/>
                <c:pt idx="0">
                  <c:v>0.28338488685655616</c:v>
                </c:pt>
                <c:pt idx="1">
                  <c:v>0.24205593311662568</c:v>
                </c:pt>
                <c:pt idx="2">
                  <c:v>0.23683449789579439</c:v>
                </c:pt>
                <c:pt idx="3">
                  <c:v>0.19246056794840397</c:v>
                </c:pt>
                <c:pt idx="4">
                  <c:v>0.18170669504285819</c:v>
                </c:pt>
                <c:pt idx="5">
                  <c:v>0.21602982391574127</c:v>
                </c:pt>
                <c:pt idx="6">
                  <c:v>0.22110457610652748</c:v>
                </c:pt>
                <c:pt idx="7">
                  <c:v>0.23776088217443156</c:v>
                </c:pt>
                <c:pt idx="8">
                  <c:v>0.25904521146043419</c:v>
                </c:pt>
                <c:pt idx="9">
                  <c:v>0.26795479339336153</c:v>
                </c:pt>
                <c:pt idx="10">
                  <c:v>0.27992866263897503</c:v>
                </c:pt>
                <c:pt idx="11">
                  <c:v>0.29987109245912125</c:v>
                </c:pt>
                <c:pt idx="12">
                  <c:v>0.29380131215411914</c:v>
                </c:pt>
                <c:pt idx="13">
                  <c:v>0.23744409867904753</c:v>
                </c:pt>
                <c:pt idx="14">
                  <c:v>0.20032188140008558</c:v>
                </c:pt>
                <c:pt idx="15">
                  <c:v>0.17079110464072919</c:v>
                </c:pt>
                <c:pt idx="16">
                  <c:v>0.16954146513913584</c:v>
                </c:pt>
                <c:pt idx="17">
                  <c:v>0.18745140349962075</c:v>
                </c:pt>
                <c:pt idx="18">
                  <c:v>0.19990717044801792</c:v>
                </c:pt>
                <c:pt idx="19">
                  <c:v>0.24768081999740352</c:v>
                </c:pt>
                <c:pt idx="20">
                  <c:v>0.2422261471210449</c:v>
                </c:pt>
                <c:pt idx="21">
                  <c:v>0.19941388099085289</c:v>
                </c:pt>
                <c:pt idx="22">
                  <c:v>0.22208805161933171</c:v>
                </c:pt>
                <c:pt idx="23">
                  <c:v>0.2377732106262247</c:v>
                </c:pt>
                <c:pt idx="24">
                  <c:v>0.26508566083638124</c:v>
                </c:pt>
                <c:pt idx="25">
                  <c:v>0.26492966760175873</c:v>
                </c:pt>
                <c:pt idx="26">
                  <c:v>0.27250800381918971</c:v>
                </c:pt>
                <c:pt idx="27">
                  <c:v>0.24708631991181873</c:v>
                </c:pt>
                <c:pt idx="28">
                  <c:v>0.25407719546663804</c:v>
                </c:pt>
                <c:pt idx="29">
                  <c:v>0.2716736997346052</c:v>
                </c:pt>
                <c:pt idx="30">
                  <c:v>0.24432760411034554</c:v>
                </c:pt>
                <c:pt idx="31">
                  <c:v>0.25587686558073286</c:v>
                </c:pt>
                <c:pt idx="32">
                  <c:v>0.24542350223574058</c:v>
                </c:pt>
                <c:pt idx="33">
                  <c:v>0.27497251147906121</c:v>
                </c:pt>
                <c:pt idx="34">
                  <c:v>0.26230932755429504</c:v>
                </c:pt>
                <c:pt idx="35">
                  <c:v>0.25112321137037874</c:v>
                </c:pt>
                <c:pt idx="36">
                  <c:v>0.24410621236552041</c:v>
                </c:pt>
                <c:pt idx="37">
                  <c:v>0.24935952368312148</c:v>
                </c:pt>
                <c:pt idx="38">
                  <c:v>0.26053930060172587</c:v>
                </c:pt>
                <c:pt idx="39">
                  <c:v>0.27128364568612379</c:v>
                </c:pt>
                <c:pt idx="40">
                  <c:v>0.26937137318922788</c:v>
                </c:pt>
                <c:pt idx="41">
                  <c:v>0.25680769680667831</c:v>
                </c:pt>
                <c:pt idx="42">
                  <c:v>0.26960652208593883</c:v>
                </c:pt>
                <c:pt idx="43">
                  <c:v>0.26045987055352693</c:v>
                </c:pt>
                <c:pt idx="44">
                  <c:v>0.26290713919638609</c:v>
                </c:pt>
                <c:pt idx="45">
                  <c:v>0.27041536503178559</c:v>
                </c:pt>
                <c:pt idx="46">
                  <c:v>0.27352352573738403</c:v>
                </c:pt>
                <c:pt idx="47">
                  <c:v>0.28167759024580463</c:v>
                </c:pt>
                <c:pt idx="48">
                  <c:v>0.29484368606478384</c:v>
                </c:pt>
                <c:pt idx="49">
                  <c:v>0.31946452206987308</c:v>
                </c:pt>
                <c:pt idx="50">
                  <c:v>0.32945678428694064</c:v>
                </c:pt>
                <c:pt idx="51">
                  <c:v>0.33729027120238009</c:v>
                </c:pt>
                <c:pt idx="52">
                  <c:v>0.3285131704528812</c:v>
                </c:pt>
                <c:pt idx="53">
                  <c:v>0.3215144512399371</c:v>
                </c:pt>
                <c:pt idx="54">
                  <c:v>0.31990894241459644</c:v>
                </c:pt>
                <c:pt idx="55">
                  <c:v>0.33180762986592899</c:v>
                </c:pt>
                <c:pt idx="56">
                  <c:v>0.33817158046617268</c:v>
                </c:pt>
                <c:pt idx="57">
                  <c:v>0.34421290030840146</c:v>
                </c:pt>
                <c:pt idx="58">
                  <c:v>0.32133665850191373</c:v>
                </c:pt>
                <c:pt idx="59">
                  <c:v>0.32426624115751729</c:v>
                </c:pt>
                <c:pt idx="60">
                  <c:v>0.32789621801418428</c:v>
                </c:pt>
                <c:pt idx="61">
                  <c:v>0.33628874297582201</c:v>
                </c:pt>
                <c:pt idx="62">
                  <c:v>0.33932503344364567</c:v>
                </c:pt>
                <c:pt idx="63">
                  <c:v>0.33616644246325267</c:v>
                </c:pt>
                <c:pt idx="64">
                  <c:v>0.3271236981124156</c:v>
                </c:pt>
                <c:pt idx="65">
                  <c:v>0.33510252451211758</c:v>
                </c:pt>
                <c:pt idx="66">
                  <c:v>0.33981657250665742</c:v>
                </c:pt>
                <c:pt idx="67">
                  <c:v>0.36324855026442732</c:v>
                </c:pt>
                <c:pt idx="68">
                  <c:v>0.37834219904818106</c:v>
                </c:pt>
                <c:pt idx="69">
                  <c:v>0.38487169908896524</c:v>
                </c:pt>
                <c:pt idx="70">
                  <c:v>0.46578112365672741</c:v>
                </c:pt>
                <c:pt idx="71">
                  <c:v>0.59892891394826742</c:v>
                </c:pt>
                <c:pt idx="72">
                  <c:v>0.57194707061651084</c:v>
                </c:pt>
                <c:pt idx="73">
                  <c:v>0.58459308175539471</c:v>
                </c:pt>
                <c:pt idx="74">
                  <c:v>0.5322464281338638</c:v>
                </c:pt>
                <c:pt idx="75">
                  <c:v>0.59459207116296497</c:v>
                </c:pt>
                <c:pt idx="76">
                  <c:v>0.55721095639634743</c:v>
                </c:pt>
                <c:pt idx="77">
                  <c:v>0.56839356233036731</c:v>
                </c:pt>
                <c:pt idx="78">
                  <c:v>0.61554882127937327</c:v>
                </c:pt>
                <c:pt idx="79">
                  <c:v>0.65682833821146103</c:v>
                </c:pt>
                <c:pt idx="80">
                  <c:v>0.71477176832982714</c:v>
                </c:pt>
                <c:pt idx="81">
                  <c:v>0.77591584619621501</c:v>
                </c:pt>
                <c:pt idx="82">
                  <c:v>0.8370165426723718</c:v>
                </c:pt>
                <c:pt idx="83">
                  <c:v>0.88362510148856255</c:v>
                </c:pt>
                <c:pt idx="84">
                  <c:v>0.80427338579337149</c:v>
                </c:pt>
                <c:pt idx="85">
                  <c:v>0.75442685325653869</c:v>
                </c:pt>
                <c:pt idx="86">
                  <c:v>0.75524794896145842</c:v>
                </c:pt>
                <c:pt idx="87">
                  <c:v>0.83296064287946603</c:v>
                </c:pt>
                <c:pt idx="88">
                  <c:v>0.92116874744850485</c:v>
                </c:pt>
                <c:pt idx="89">
                  <c:v>0.95822299266477928</c:v>
                </c:pt>
                <c:pt idx="90">
                  <c:v>1</c:v>
                </c:pt>
                <c:pt idx="91">
                  <c:v>0.92526871932771304</c:v>
                </c:pt>
                <c:pt idx="92">
                  <c:v>0.81171388556742397</c:v>
                </c:pt>
                <c:pt idx="93">
                  <c:v>0.8542564774589303</c:v>
                </c:pt>
                <c:pt idx="94">
                  <c:v>0.84884771221733768</c:v>
                </c:pt>
                <c:pt idx="95">
                  <c:v>0.96674819750323582</c:v>
                </c:pt>
              </c:numCache>
            </c:numRef>
          </c:val>
        </c:ser>
        <c:ser>
          <c:idx val="10"/>
          <c:order val="10"/>
          <c:tx>
            <c:strRef>
              <c:f>Composite!$AH$93</c:f>
              <c:strCache>
                <c:ptCount val="1"/>
                <c:pt idx="0">
                  <c:v>Top 5% Income (%)</c:v>
                </c:pt>
              </c:strCache>
            </c:strRef>
          </c:tx>
          <c:marker>
            <c:symbol val="none"/>
          </c:marker>
          <c:dLbls>
            <c:delete val="1"/>
          </c:dLbls>
          <c:val>
            <c:numRef>
              <c:f>Composite!$AH$94:$AH$189</c:f>
              <c:numCache>
                <c:formatCode>General</c:formatCode>
                <c:ptCount val="96"/>
                <c:pt idx="0">
                  <c:v>9.7688674536356782E-2</c:v>
                </c:pt>
                <c:pt idx="1">
                  <c:v>8.9298543356993512E-2</c:v>
                </c:pt>
                <c:pt idx="2">
                  <c:v>8.7488257338898839E-2</c:v>
                </c:pt>
                <c:pt idx="3">
                  <c:v>7.3127749319259888E-2</c:v>
                </c:pt>
                <c:pt idx="4">
                  <c:v>7.1534635176842457E-2</c:v>
                </c:pt>
                <c:pt idx="5">
                  <c:v>8.2349573184362743E-2</c:v>
                </c:pt>
                <c:pt idx="6">
                  <c:v>8.5393622156000965E-2</c:v>
                </c:pt>
                <c:pt idx="7">
                  <c:v>9.0138287855838217E-2</c:v>
                </c:pt>
                <c:pt idx="8">
                  <c:v>9.5553326131612548E-2</c:v>
                </c:pt>
                <c:pt idx="9">
                  <c:v>9.7450535777200212E-2</c:v>
                </c:pt>
                <c:pt idx="10">
                  <c:v>0.10020380170282317</c:v>
                </c:pt>
                <c:pt idx="11">
                  <c:v>0.1064043506434605</c:v>
                </c:pt>
                <c:pt idx="12">
                  <c:v>0.10543712068071674</c:v>
                </c:pt>
                <c:pt idx="13">
                  <c:v>9.0163200222354925E-2</c:v>
                </c:pt>
                <c:pt idx="14">
                  <c:v>8.1364574355565655E-2</c:v>
                </c:pt>
                <c:pt idx="15">
                  <c:v>7.1922106211249059E-2</c:v>
                </c:pt>
                <c:pt idx="16">
                  <c:v>6.9847501214418739E-2</c:v>
                </c:pt>
                <c:pt idx="17">
                  <c:v>7.7953368383288923E-2</c:v>
                </c:pt>
                <c:pt idx="18">
                  <c:v>7.928124577273897E-2</c:v>
                </c:pt>
                <c:pt idx="19">
                  <c:v>9.1714058903753115E-2</c:v>
                </c:pt>
                <c:pt idx="20">
                  <c:v>9.2409485770057184E-2</c:v>
                </c:pt>
                <c:pt idx="21">
                  <c:v>8.1724370239170355E-2</c:v>
                </c:pt>
                <c:pt idx="22">
                  <c:v>9.0279558856393119E-2</c:v>
                </c:pt>
                <c:pt idx="23">
                  <c:v>9.4565772673510684E-2</c:v>
                </c:pt>
                <c:pt idx="24">
                  <c:v>0.10250608094025042</c:v>
                </c:pt>
                <c:pt idx="25">
                  <c:v>0.10308356908698334</c:v>
                </c:pt>
                <c:pt idx="26">
                  <c:v>0.10924738813517179</c:v>
                </c:pt>
                <c:pt idx="27">
                  <c:v>0.10202757048669311</c:v>
                </c:pt>
                <c:pt idx="28">
                  <c:v>0.10512397989748953</c:v>
                </c:pt>
                <c:pt idx="29">
                  <c:v>0.11390268911729146</c:v>
                </c:pt>
                <c:pt idx="30">
                  <c:v>0.10393988082994909</c:v>
                </c:pt>
                <c:pt idx="31">
                  <c:v>0.10760109039526464</c:v>
                </c:pt>
                <c:pt idx="32">
                  <c:v>0.10520868005132836</c:v>
                </c:pt>
                <c:pt idx="33">
                  <c:v>0.11556180731167265</c:v>
                </c:pt>
                <c:pt idx="34">
                  <c:v>0.11307103427791193</c:v>
                </c:pt>
                <c:pt idx="35">
                  <c:v>0.11244273739278374</c:v>
                </c:pt>
                <c:pt idx="36">
                  <c:v>0.11293848686335337</c:v>
                </c:pt>
                <c:pt idx="37">
                  <c:v>0.11450693464059454</c:v>
                </c:pt>
                <c:pt idx="38">
                  <c:v>0.12133869463608553</c:v>
                </c:pt>
                <c:pt idx="39">
                  <c:v>0.12746245331213885</c:v>
                </c:pt>
                <c:pt idx="40">
                  <c:v>0.12696484936992575</c:v>
                </c:pt>
                <c:pt idx="41">
                  <c:v>0.1236133081843009</c:v>
                </c:pt>
                <c:pt idx="42">
                  <c:v>0.12959590939887955</c:v>
                </c:pt>
                <c:pt idx="43">
                  <c:v>0.12786150533272717</c:v>
                </c:pt>
                <c:pt idx="44">
                  <c:v>0.13185000075834644</c:v>
                </c:pt>
                <c:pt idx="45">
                  <c:v>0.13689824157390296</c:v>
                </c:pt>
                <c:pt idx="46">
                  <c:v>0.14001311054682397</c:v>
                </c:pt>
                <c:pt idx="47">
                  <c:v>0.1448506512142754</c:v>
                </c:pt>
                <c:pt idx="48">
                  <c:v>0.1513498741670028</c:v>
                </c:pt>
                <c:pt idx="49">
                  <c:v>0.16027892805218666</c:v>
                </c:pt>
                <c:pt idx="50">
                  <c:v>0.16480376316955167</c:v>
                </c:pt>
                <c:pt idx="51">
                  <c:v>0.169424226577226</c:v>
                </c:pt>
                <c:pt idx="52">
                  <c:v>0.16947234822405624</c:v>
                </c:pt>
                <c:pt idx="53">
                  <c:v>0.16799253662210129</c:v>
                </c:pt>
                <c:pt idx="54">
                  <c:v>0.16842515836407251</c:v>
                </c:pt>
                <c:pt idx="55">
                  <c:v>0.17432533966800662</c:v>
                </c:pt>
                <c:pt idx="56">
                  <c:v>0.17970600398724651</c:v>
                </c:pt>
                <c:pt idx="57">
                  <c:v>0.17827151340147651</c:v>
                </c:pt>
                <c:pt idx="58">
                  <c:v>0.1687802991453885</c:v>
                </c:pt>
                <c:pt idx="59">
                  <c:v>0.171363738991783</c:v>
                </c:pt>
                <c:pt idx="60">
                  <c:v>0.17295778983161217</c:v>
                </c:pt>
                <c:pt idx="61">
                  <c:v>0.17643723279109685</c:v>
                </c:pt>
                <c:pt idx="62">
                  <c:v>0.17599023889388865</c:v>
                </c:pt>
                <c:pt idx="63">
                  <c:v>0.17406676387441172</c:v>
                </c:pt>
                <c:pt idx="64">
                  <c:v>0.17092958447222883</c:v>
                </c:pt>
                <c:pt idx="65">
                  <c:v>0.17091288476584754</c:v>
                </c:pt>
                <c:pt idx="66">
                  <c:v>0.17231365424479428</c:v>
                </c:pt>
                <c:pt idx="67">
                  <c:v>0.18065026120942718</c:v>
                </c:pt>
                <c:pt idx="68">
                  <c:v>0.18618243396962114</c:v>
                </c:pt>
                <c:pt idx="69">
                  <c:v>0.19045680187603647</c:v>
                </c:pt>
                <c:pt idx="70">
                  <c:v>0.2122905846175494</c:v>
                </c:pt>
                <c:pt idx="71">
                  <c:v>0.24519062412063389</c:v>
                </c:pt>
                <c:pt idx="72">
                  <c:v>0.2418441638088486</c:v>
                </c:pt>
                <c:pt idx="73">
                  <c:v>0.24366034439752432</c:v>
                </c:pt>
                <c:pt idx="74">
                  <c:v>0.23122681218566882</c:v>
                </c:pt>
                <c:pt idx="75">
                  <c:v>0.2459622640945309</c:v>
                </c:pt>
                <c:pt idx="76">
                  <c:v>0.23826207205926139</c:v>
                </c:pt>
                <c:pt idx="77">
                  <c:v>0.24326738564090741</c:v>
                </c:pt>
                <c:pt idx="78">
                  <c:v>0.2589581553706809</c:v>
                </c:pt>
                <c:pt idx="79">
                  <c:v>0.27148284054076732</c:v>
                </c:pt>
                <c:pt idx="80">
                  <c:v>0.28890910241954521</c:v>
                </c:pt>
                <c:pt idx="81">
                  <c:v>0.30813348271165497</c:v>
                </c:pt>
                <c:pt idx="82">
                  <c:v>0.3266843397183517</c:v>
                </c:pt>
                <c:pt idx="83">
                  <c:v>0.33769589902803071</c:v>
                </c:pt>
                <c:pt idx="84">
                  <c:v>0.31815108306679007</c:v>
                </c:pt>
                <c:pt idx="85">
                  <c:v>0.30563623795032208</c:v>
                </c:pt>
                <c:pt idx="86">
                  <c:v>0.30435290572667556</c:v>
                </c:pt>
                <c:pt idx="87">
                  <c:v>0.32333373523013864</c:v>
                </c:pt>
                <c:pt idx="88">
                  <c:v>0.34513740173062507</c:v>
                </c:pt>
                <c:pt idx="89">
                  <c:v>0.35645109799434066</c:v>
                </c:pt>
                <c:pt idx="90">
                  <c:v>0.3693348599671904</c:v>
                </c:pt>
                <c:pt idx="91">
                  <c:v>0.34934944614359353</c:v>
                </c:pt>
                <c:pt idx="92">
                  <c:v>0.31933220173347493</c:v>
                </c:pt>
                <c:pt idx="93">
                  <c:v>0.33024788675150413</c:v>
                </c:pt>
                <c:pt idx="94">
                  <c:v>0.33023757361838479</c:v>
                </c:pt>
                <c:pt idx="95">
                  <c:v>0.35756234281874444</c:v>
                </c:pt>
              </c:numCache>
            </c:numRef>
          </c:val>
        </c:ser>
        <c:ser>
          <c:idx val="11"/>
          <c:order val="11"/>
          <c:tx>
            <c:strRef>
              <c:f>Composite!$AI$93</c:f>
              <c:strCache>
                <c:ptCount val="1"/>
                <c:pt idx="0">
                  <c:v>Top 10% Income (%)</c:v>
                </c:pt>
              </c:strCache>
            </c:strRef>
          </c:tx>
          <c:marker>
            <c:symbol val="none"/>
          </c:marker>
          <c:dLbls>
            <c:delete val="1"/>
          </c:dLbls>
          <c:val>
            <c:numRef>
              <c:f>Composite!$AI$94:$AI$189</c:f>
              <c:numCache>
                <c:formatCode>General</c:formatCode>
                <c:ptCount val="96"/>
                <c:pt idx="0">
                  <c:v>6.4869720859724339E-2</c:v>
                </c:pt>
                <c:pt idx="1">
                  <c:v>6.0812184211745612E-2</c:v>
                </c:pt>
                <c:pt idx="2">
                  <c:v>5.8929195335954615E-2</c:v>
                </c:pt>
                <c:pt idx="3">
                  <c:v>5.0714444189160227E-2</c:v>
                </c:pt>
                <c:pt idx="4">
                  <c:v>5.0332413569013842E-2</c:v>
                </c:pt>
                <c:pt idx="5">
                  <c:v>5.6948118156449679E-2</c:v>
                </c:pt>
                <c:pt idx="6">
                  <c:v>5.9866138749051577E-2</c:v>
                </c:pt>
                <c:pt idx="7">
                  <c:v>6.3045630381793782E-2</c:v>
                </c:pt>
                <c:pt idx="8">
                  <c:v>6.4996458858012016E-2</c:v>
                </c:pt>
                <c:pt idx="9">
                  <c:v>6.5560880548930417E-2</c:v>
                </c:pt>
                <c:pt idx="10">
                  <c:v>6.6937712205132255E-2</c:v>
                </c:pt>
                <c:pt idx="11">
                  <c:v>7.0525083521949347E-2</c:v>
                </c:pt>
                <c:pt idx="12">
                  <c:v>6.9803145280415549E-2</c:v>
                </c:pt>
                <c:pt idx="13">
                  <c:v>6.2276412574941355E-2</c:v>
                </c:pt>
                <c:pt idx="14">
                  <c:v>5.8251121025743084E-2</c:v>
                </c:pt>
                <c:pt idx="15">
                  <c:v>5.1088508150511684E-2</c:v>
                </c:pt>
                <c:pt idx="16">
                  <c:v>4.8404595679718783E-2</c:v>
                </c:pt>
                <c:pt idx="17">
                  <c:v>5.3341842582777153E-2</c:v>
                </c:pt>
                <c:pt idx="18">
                  <c:v>5.5505481141674431E-2</c:v>
                </c:pt>
                <c:pt idx="19">
                  <c:v>6.2873741675941466E-2</c:v>
                </c:pt>
                <c:pt idx="20">
                  <c:v>6.3828037645130981E-2</c:v>
                </c:pt>
                <c:pt idx="21">
                  <c:v>5.8216794377158709E-2</c:v>
                </c:pt>
                <c:pt idx="22">
                  <c:v>6.4303236542182063E-2</c:v>
                </c:pt>
                <c:pt idx="23">
                  <c:v>6.71378721419576E-2</c:v>
                </c:pt>
                <c:pt idx="24">
                  <c:v>7.2452343177433348E-2</c:v>
                </c:pt>
                <c:pt idx="25">
                  <c:v>7.2864319729985888E-2</c:v>
                </c:pt>
                <c:pt idx="26">
                  <c:v>7.7519232786914832E-2</c:v>
                </c:pt>
                <c:pt idx="27">
                  <c:v>7.3968477823466425E-2</c:v>
                </c:pt>
                <c:pt idx="28">
                  <c:v>7.4917352301575757E-2</c:v>
                </c:pt>
                <c:pt idx="29">
                  <c:v>7.9952592892447896E-2</c:v>
                </c:pt>
                <c:pt idx="30">
                  <c:v>7.3645506448210774E-2</c:v>
                </c:pt>
                <c:pt idx="31">
                  <c:v>7.6561038642638024E-2</c:v>
                </c:pt>
                <c:pt idx="32">
                  <c:v>7.5700790878224872E-2</c:v>
                </c:pt>
                <c:pt idx="33">
                  <c:v>8.1985633124330271E-2</c:v>
                </c:pt>
                <c:pt idx="34">
                  <c:v>8.1847389832581038E-2</c:v>
                </c:pt>
                <c:pt idx="35">
                  <c:v>8.2539987683469804E-2</c:v>
                </c:pt>
                <c:pt idx="36">
                  <c:v>8.4352856715639316E-2</c:v>
                </c:pt>
                <c:pt idx="37">
                  <c:v>8.5291446445399377E-2</c:v>
                </c:pt>
                <c:pt idx="38">
                  <c:v>9.0167732323973432E-2</c:v>
                </c:pt>
                <c:pt idx="39">
                  <c:v>9.4954076327838824E-2</c:v>
                </c:pt>
                <c:pt idx="40">
                  <c:v>9.5031878982554718E-2</c:v>
                </c:pt>
                <c:pt idx="41">
                  <c:v>9.3356080004972253E-2</c:v>
                </c:pt>
                <c:pt idx="42">
                  <c:v>9.8725759418201525E-2</c:v>
                </c:pt>
                <c:pt idx="43">
                  <c:v>9.8670532117267964E-2</c:v>
                </c:pt>
                <c:pt idx="44">
                  <c:v>0.10057740204626375</c:v>
                </c:pt>
                <c:pt idx="45">
                  <c:v>0.1047314752971935</c:v>
                </c:pt>
                <c:pt idx="46">
                  <c:v>0.10724464391452623</c:v>
                </c:pt>
                <c:pt idx="47">
                  <c:v>0.11111287306942996</c:v>
                </c:pt>
                <c:pt idx="48">
                  <c:v>0.11522460570503033</c:v>
                </c:pt>
                <c:pt idx="49">
                  <c:v>0.12209301990025004</c:v>
                </c:pt>
                <c:pt idx="50">
                  <c:v>0.12530922250226112</c:v>
                </c:pt>
                <c:pt idx="51">
                  <c:v>0.12916070464283344</c:v>
                </c:pt>
                <c:pt idx="52">
                  <c:v>0.13038576293356069</c:v>
                </c:pt>
                <c:pt idx="53">
                  <c:v>0.12983466316138725</c:v>
                </c:pt>
                <c:pt idx="54">
                  <c:v>0.13046808822830505</c:v>
                </c:pt>
                <c:pt idx="55">
                  <c:v>0.13531986858873316</c:v>
                </c:pt>
                <c:pt idx="56">
                  <c:v>0.13913707138867124</c:v>
                </c:pt>
                <c:pt idx="57">
                  <c:v>0.13711361574747682</c:v>
                </c:pt>
                <c:pt idx="58">
                  <c:v>0.13093321053198725</c:v>
                </c:pt>
                <c:pt idx="59">
                  <c:v>0.13324493243625221</c:v>
                </c:pt>
                <c:pt idx="60">
                  <c:v>0.13463651471129173</c:v>
                </c:pt>
                <c:pt idx="61">
                  <c:v>0.13717917510470976</c:v>
                </c:pt>
                <c:pt idx="62">
                  <c:v>0.13664236233346311</c:v>
                </c:pt>
                <c:pt idx="63">
                  <c:v>0.13511881926244618</c:v>
                </c:pt>
                <c:pt idx="64">
                  <c:v>0.13334804484426557</c:v>
                </c:pt>
                <c:pt idx="65">
                  <c:v>0.13267609218279552</c:v>
                </c:pt>
                <c:pt idx="66">
                  <c:v>0.13323660623703662</c:v>
                </c:pt>
                <c:pt idx="67">
                  <c:v>0.1387660162129454</c:v>
                </c:pt>
                <c:pt idx="68">
                  <c:v>0.1424905522002497</c:v>
                </c:pt>
                <c:pt idx="69">
                  <c:v>0.14573372979540133</c:v>
                </c:pt>
                <c:pt idx="70">
                  <c:v>0.15812977518760651</c:v>
                </c:pt>
                <c:pt idx="71">
                  <c:v>0.17572188927780544</c:v>
                </c:pt>
                <c:pt idx="72">
                  <c:v>0.1744695721462371</c:v>
                </c:pt>
                <c:pt idx="73">
                  <c:v>0.17489114275106762</c:v>
                </c:pt>
                <c:pt idx="74">
                  <c:v>0.16789268846264405</c:v>
                </c:pt>
                <c:pt idx="75">
                  <c:v>0.17563691473785609</c:v>
                </c:pt>
                <c:pt idx="76">
                  <c:v>0.17158711767051188</c:v>
                </c:pt>
                <c:pt idx="77">
                  <c:v>0.17511971584271624</c:v>
                </c:pt>
                <c:pt idx="78">
                  <c:v>0.1844371679981284</c:v>
                </c:pt>
                <c:pt idx="79">
                  <c:v>0.19160208950132415</c:v>
                </c:pt>
                <c:pt idx="80">
                  <c:v>0.20194601063458115</c:v>
                </c:pt>
                <c:pt idx="81">
                  <c:v>0.21374477423373633</c:v>
                </c:pt>
                <c:pt idx="82">
                  <c:v>0.2250503808379867</c:v>
                </c:pt>
                <c:pt idx="83">
                  <c:v>0.23100714245022688</c:v>
                </c:pt>
                <c:pt idx="84">
                  <c:v>0.22097895457586195</c:v>
                </c:pt>
                <c:pt idx="85">
                  <c:v>0.2132266291795947</c:v>
                </c:pt>
                <c:pt idx="86">
                  <c:v>0.21227759385445505</c:v>
                </c:pt>
                <c:pt idx="87">
                  <c:v>0.22251882835124953</c:v>
                </c:pt>
                <c:pt idx="88">
                  <c:v>0.23412930630905163</c:v>
                </c:pt>
                <c:pt idx="89">
                  <c:v>0.24141552539627481</c:v>
                </c:pt>
                <c:pt idx="90">
                  <c:v>0.24917334797634236</c:v>
                </c:pt>
                <c:pt idx="91">
                  <c:v>0.23769352511509526</c:v>
                </c:pt>
                <c:pt idx="92">
                  <c:v>0.22127830036084328</c:v>
                </c:pt>
                <c:pt idx="93">
                  <c:v>0.22690101107591704</c:v>
                </c:pt>
                <c:pt idx="94">
                  <c:v>0.22660885609934917</c:v>
                </c:pt>
                <c:pt idx="95">
                  <c:v>0.24074964707559612</c:v>
                </c:pt>
              </c:numCache>
            </c:numRef>
          </c:val>
        </c:ser>
        <c:ser>
          <c:idx val="12"/>
          <c:order val="12"/>
          <c:tx>
            <c:strRef>
              <c:f>Composite!$AJ$93</c:f>
              <c:strCache>
                <c:ptCount val="1"/>
                <c:pt idx="0">
                  <c:v>Unemployment (%)</c:v>
                </c:pt>
              </c:strCache>
            </c:strRef>
          </c:tx>
          <c:marker>
            <c:symbol val="none"/>
          </c:marker>
          <c:dLbls>
            <c:delete val="1"/>
          </c:dLbls>
          <c:val>
            <c:numRef>
              <c:f>Composite!$AJ$94:$AJ$191</c:f>
              <c:numCache>
                <c:formatCode>0.00%</c:formatCode>
                <c:ptCount val="98"/>
                <c:pt idx="0">
                  <c:v>5.2300000000000006E-2</c:v>
                </c:pt>
                <c:pt idx="1">
                  <c:v>3.3799999999999997E-2</c:v>
                </c:pt>
                <c:pt idx="2">
                  <c:v>2.9500000000000002E-2</c:v>
                </c:pt>
                <c:pt idx="3">
                  <c:v>5.16E-2</c:v>
                </c:pt>
                <c:pt idx="4">
                  <c:v>8.7300000000000003E-2</c:v>
                </c:pt>
                <c:pt idx="5">
                  <c:v>6.93E-2</c:v>
                </c:pt>
                <c:pt idx="6">
                  <c:v>4.8000000000000001E-2</c:v>
                </c:pt>
                <c:pt idx="7">
                  <c:v>5.7999999999999996E-2</c:v>
                </c:pt>
                <c:pt idx="8">
                  <c:v>4.9200000000000001E-2</c:v>
                </c:pt>
                <c:pt idx="9">
                  <c:v>4.0199999999999993E-2</c:v>
                </c:pt>
                <c:pt idx="10">
                  <c:v>4.5700000000000005E-2</c:v>
                </c:pt>
                <c:pt idx="11">
                  <c:v>5.0199999999999995E-2</c:v>
                </c:pt>
                <c:pt idx="12">
                  <c:v>4.6100000000000002E-2</c:v>
                </c:pt>
                <c:pt idx="13">
                  <c:v>8.9399999999999993E-2</c:v>
                </c:pt>
                <c:pt idx="14">
                  <c:v>0.159</c:v>
                </c:pt>
                <c:pt idx="15">
                  <c:v>0.23600000000000002</c:v>
                </c:pt>
                <c:pt idx="16">
                  <c:v>0.249</c:v>
                </c:pt>
                <c:pt idx="17">
                  <c:v>0.217</c:v>
                </c:pt>
                <c:pt idx="18">
                  <c:v>0.20100000000000001</c:v>
                </c:pt>
                <c:pt idx="19">
                  <c:v>0.17</c:v>
                </c:pt>
                <c:pt idx="20">
                  <c:v>0.14300000000000002</c:v>
                </c:pt>
                <c:pt idx="21">
                  <c:v>0.19</c:v>
                </c:pt>
                <c:pt idx="22">
                  <c:v>0.17199999999999999</c:v>
                </c:pt>
                <c:pt idx="23">
                  <c:v>0.14599999999999999</c:v>
                </c:pt>
                <c:pt idx="24">
                  <c:v>9.9000000000000005E-2</c:v>
                </c:pt>
                <c:pt idx="25">
                  <c:v>4.7E-2</c:v>
                </c:pt>
                <c:pt idx="26">
                  <c:v>1.9E-2</c:v>
                </c:pt>
                <c:pt idx="27">
                  <c:v>1.2E-2</c:v>
                </c:pt>
                <c:pt idx="28">
                  <c:v>1.9E-2</c:v>
                </c:pt>
                <c:pt idx="29">
                  <c:v>3.9E-2</c:v>
                </c:pt>
                <c:pt idx="30">
                  <c:v>3.9E-2</c:v>
                </c:pt>
                <c:pt idx="31">
                  <c:v>3.7499999999999999E-2</c:v>
                </c:pt>
                <c:pt idx="32">
                  <c:v>6.0499999999999998E-2</c:v>
                </c:pt>
                <c:pt idx="33">
                  <c:v>5.2083333333333329E-2</c:v>
                </c:pt>
                <c:pt idx="34">
                  <c:v>3.2833333333333339E-2</c:v>
                </c:pt>
                <c:pt idx="35">
                  <c:v>3.0250000000000003E-2</c:v>
                </c:pt>
                <c:pt idx="36">
                  <c:v>2.9250000000000002E-2</c:v>
                </c:pt>
                <c:pt idx="37">
                  <c:v>5.5916666666666656E-2</c:v>
                </c:pt>
                <c:pt idx="38">
                  <c:v>4.3666666666666673E-2</c:v>
                </c:pt>
                <c:pt idx="39">
                  <c:v>4.1250000000000002E-2</c:v>
                </c:pt>
                <c:pt idx="40">
                  <c:v>4.2999999999999997E-2</c:v>
                </c:pt>
                <c:pt idx="41">
                  <c:v>6.8416666666666653E-2</c:v>
                </c:pt>
                <c:pt idx="42">
                  <c:v>5.45E-2</c:v>
                </c:pt>
                <c:pt idx="43">
                  <c:v>5.541666666666667E-2</c:v>
                </c:pt>
                <c:pt idx="44">
                  <c:v>6.6916666666666666E-2</c:v>
                </c:pt>
                <c:pt idx="45">
                  <c:v>5.566666666666667E-2</c:v>
                </c:pt>
                <c:pt idx="46">
                  <c:v>5.6416666666666664E-2</c:v>
                </c:pt>
                <c:pt idx="47">
                  <c:v>5.1583333333333335E-2</c:v>
                </c:pt>
                <c:pt idx="48">
                  <c:v>4.5083333333333336E-2</c:v>
                </c:pt>
                <c:pt idx="49">
                  <c:v>3.7916666666666668E-2</c:v>
                </c:pt>
                <c:pt idx="50">
                  <c:v>3.8416666666666661E-2</c:v>
                </c:pt>
                <c:pt idx="51">
                  <c:v>3.5583333333333328E-2</c:v>
                </c:pt>
                <c:pt idx="52">
                  <c:v>3.4916666666666665E-2</c:v>
                </c:pt>
                <c:pt idx="53">
                  <c:v>4.9833333333333334E-2</c:v>
                </c:pt>
                <c:pt idx="54">
                  <c:v>5.9500000000000004E-2</c:v>
                </c:pt>
                <c:pt idx="55">
                  <c:v>5.6000000000000008E-2</c:v>
                </c:pt>
                <c:pt idx="56">
                  <c:v>4.8583333333333326E-2</c:v>
                </c:pt>
                <c:pt idx="57">
                  <c:v>5.6416666666666664E-2</c:v>
                </c:pt>
                <c:pt idx="58">
                  <c:v>8.4749999999999992E-2</c:v>
                </c:pt>
                <c:pt idx="59">
                  <c:v>7.6999999999999999E-2</c:v>
                </c:pt>
                <c:pt idx="60">
                  <c:v>7.0500000000000007E-2</c:v>
                </c:pt>
                <c:pt idx="61">
                  <c:v>6.0666666666666667E-2</c:v>
                </c:pt>
                <c:pt idx="62">
                  <c:v>5.8500000000000003E-2</c:v>
                </c:pt>
                <c:pt idx="63">
                  <c:v>7.1750000000000008E-2</c:v>
                </c:pt>
                <c:pt idx="64">
                  <c:v>7.6166666666666674E-2</c:v>
                </c:pt>
                <c:pt idx="65">
                  <c:v>9.7083333333333327E-2</c:v>
                </c:pt>
                <c:pt idx="66">
                  <c:v>9.6000000000000002E-2</c:v>
                </c:pt>
                <c:pt idx="67">
                  <c:v>7.5083333333333335E-2</c:v>
                </c:pt>
                <c:pt idx="68">
                  <c:v>7.191666666666667E-2</c:v>
                </c:pt>
                <c:pt idx="69">
                  <c:v>7.0000000000000007E-2</c:v>
                </c:pt>
                <c:pt idx="70">
                  <c:v>6.1750000000000006E-2</c:v>
                </c:pt>
                <c:pt idx="71">
                  <c:v>5.4916666666666662E-2</c:v>
                </c:pt>
                <c:pt idx="72">
                  <c:v>5.2583333333333329E-2</c:v>
                </c:pt>
                <c:pt idx="73">
                  <c:v>5.6166666666666663E-2</c:v>
                </c:pt>
                <c:pt idx="74">
                  <c:v>6.8499999999999991E-2</c:v>
                </c:pt>
                <c:pt idx="75">
                  <c:v>7.4916666666666673E-2</c:v>
                </c:pt>
                <c:pt idx="76">
                  <c:v>6.908333333333333E-2</c:v>
                </c:pt>
                <c:pt idx="77">
                  <c:v>6.1000000000000006E-2</c:v>
                </c:pt>
                <c:pt idx="78">
                  <c:v>5.5916666666666677E-2</c:v>
                </c:pt>
                <c:pt idx="79">
                  <c:v>5.4083333333333344E-2</c:v>
                </c:pt>
                <c:pt idx="80">
                  <c:v>4.9416666666666664E-2</c:v>
                </c:pt>
                <c:pt idx="81">
                  <c:v>4.4999999999999998E-2</c:v>
                </c:pt>
                <c:pt idx="82">
                  <c:v>4.2166666666666679E-2</c:v>
                </c:pt>
                <c:pt idx="83">
                  <c:v>3.9666666666666663E-2</c:v>
                </c:pt>
                <c:pt idx="84">
                  <c:v>4.7416666666666663E-2</c:v>
                </c:pt>
                <c:pt idx="85">
                  <c:v>5.7833333333333341E-2</c:v>
                </c:pt>
                <c:pt idx="86">
                  <c:v>5.9916666666666674E-2</c:v>
                </c:pt>
                <c:pt idx="87">
                  <c:v>5.541666666666667E-2</c:v>
                </c:pt>
                <c:pt idx="88">
                  <c:v>5.0833333333333328E-2</c:v>
                </c:pt>
                <c:pt idx="89">
                  <c:v>4.6083333333333337E-2</c:v>
                </c:pt>
                <c:pt idx="90">
                  <c:v>4.6166666666666668E-2</c:v>
                </c:pt>
                <c:pt idx="91">
                  <c:v>5.7999999999999996E-2</c:v>
                </c:pt>
                <c:pt idx="92">
                  <c:v>9.2833333333333337E-2</c:v>
                </c:pt>
                <c:pt idx="93">
                  <c:v>9.6250000000000002E-2</c:v>
                </c:pt>
                <c:pt idx="94">
                  <c:v>8.9333333333333334E-2</c:v>
                </c:pt>
                <c:pt idx="95">
                  <c:v>8.0749999999999988E-2</c:v>
                </c:pt>
                <c:pt idx="96">
                  <c:v>7.350000000000001E-2</c:v>
                </c:pt>
                <c:pt idx="97">
                  <c:v>6.2700000000000006E-2</c:v>
                </c:pt>
              </c:numCache>
            </c:numRef>
          </c:val>
        </c:ser>
        <c:ser>
          <c:idx val="13"/>
          <c:order val="13"/>
          <c:tx>
            <c:strRef>
              <c:f>Composite!$AM$93</c:f>
              <c:strCache>
                <c:ptCount val="1"/>
                <c:pt idx="0">
                  <c:v>Federal Deficit (billion)</c:v>
                </c:pt>
              </c:strCache>
            </c:strRef>
          </c:tx>
          <c:spPr>
            <a:ln>
              <a:solidFill>
                <a:srgbClr val="FF0000"/>
              </a:solidFill>
            </a:ln>
          </c:spPr>
          <c:marker>
            <c:symbol val="none"/>
          </c:marker>
          <c:dLbls>
            <c:delete val="1"/>
          </c:dLbls>
          <c:val>
            <c:numRef>
              <c:f>Composite!$AN$94:$AN$191</c:f>
              <c:numCache>
                <c:formatCode>0.00</c:formatCode>
                <c:ptCount val="98"/>
                <c:pt idx="13">
                  <c:v>-6.1584636402890931E-4</c:v>
                </c:pt>
                <c:pt idx="14">
                  <c:v>9.2023019912365766E-5</c:v>
                </c:pt>
                <c:pt idx="15">
                  <c:v>1.1538270958242785E-3</c:v>
                </c:pt>
                <c:pt idx="16">
                  <c:v>1.3024796664519462E-3</c:v>
                </c:pt>
                <c:pt idx="17">
                  <c:v>1.4582109309190269E-3</c:v>
                </c:pt>
                <c:pt idx="18">
                  <c:v>2.1377655395026507E-3</c:v>
                </c:pt>
                <c:pt idx="19">
                  <c:v>2.8243988419256881E-3</c:v>
                </c:pt>
                <c:pt idx="20">
                  <c:v>1.847539092086728E-3</c:v>
                </c:pt>
                <c:pt idx="21">
                  <c:v>8.6360064840835561E-4</c:v>
                </c:pt>
                <c:pt idx="22">
                  <c:v>1.5148404816343289E-3</c:v>
                </c:pt>
                <c:pt idx="23">
                  <c:v>2.4846215376338756E-3</c:v>
                </c:pt>
                <c:pt idx="24">
                  <c:v>3.8578881424799496E-3</c:v>
                </c:pt>
                <c:pt idx="25">
                  <c:v>1.4808627512051477E-2</c:v>
                </c:pt>
                <c:pt idx="26">
                  <c:v>4.1750136264856408E-2</c:v>
                </c:pt>
                <c:pt idx="27">
                  <c:v>4.018574492634619E-2</c:v>
                </c:pt>
                <c:pt idx="28">
                  <c:v>4.3689698376855497E-2</c:v>
                </c:pt>
                <c:pt idx="29">
                  <c:v>1.9282362018560335E-2</c:v>
                </c:pt>
                <c:pt idx="30">
                  <c:v>2.045742519590285E-3</c:v>
                </c:pt>
                <c:pt idx="31">
                  <c:v>-4.2259802221294119E-3</c:v>
                </c:pt>
                <c:pt idx="32">
                  <c:v>5.5213811947419462E-4</c:v>
                </c:pt>
                <c:pt idx="33">
                  <c:v>3.794179897925235E-3</c:v>
                </c:pt>
                <c:pt idx="34">
                  <c:v>-1.8970899489626175E-3</c:v>
                </c:pt>
                <c:pt idx="35">
                  <c:v>3.8224946732828861E-3</c:v>
                </c:pt>
                <c:pt idx="36">
                  <c:v>7.3476842053104363E-3</c:v>
                </c:pt>
                <c:pt idx="37">
                  <c:v>5.6558763776907882E-3</c:v>
                </c:pt>
                <c:pt idx="38">
                  <c:v>5.6558763776907882E-3</c:v>
                </c:pt>
                <c:pt idx="39">
                  <c:v>9.9101713751778521E-4</c:v>
                </c:pt>
                <c:pt idx="40">
                  <c:v>1.2670861972548825E-3</c:v>
                </c:pt>
                <c:pt idx="41">
                  <c:v>4.5445214449029861E-3</c:v>
                </c:pt>
                <c:pt idx="42">
                  <c:v>1.0108374802681409E-2</c:v>
                </c:pt>
                <c:pt idx="43">
                  <c:v>3.3906943490787079E-3</c:v>
                </c:pt>
                <c:pt idx="44">
                  <c:v>7.4184711437045633E-3</c:v>
                </c:pt>
                <c:pt idx="45">
                  <c:v>5.0612660951801173E-3</c:v>
                </c:pt>
                <c:pt idx="46">
                  <c:v>3.3694582675604695E-3</c:v>
                </c:pt>
                <c:pt idx="47">
                  <c:v>4.1905867529323489E-3</c:v>
                </c:pt>
                <c:pt idx="48">
                  <c:v>9.9809583135719777E-4</c:v>
                </c:pt>
                <c:pt idx="49">
                  <c:v>2.619116720582718E-3</c:v>
                </c:pt>
                <c:pt idx="50">
                  <c:v>6.1159914772526179E-3</c:v>
                </c:pt>
                <c:pt idx="51">
                  <c:v>1.7809993699962483E-2</c:v>
                </c:pt>
                <c:pt idx="52">
                  <c:v>-2.2934968039697314E-3</c:v>
                </c:pt>
                <c:pt idx="53">
                  <c:v>2.0103490503932211E-3</c:v>
                </c:pt>
                <c:pt idx="54">
                  <c:v>1.6302231912167568E-2</c:v>
                </c:pt>
                <c:pt idx="55">
                  <c:v>1.65429075027076E-2</c:v>
                </c:pt>
                <c:pt idx="56">
                  <c:v>1.0554332514564412E-2</c:v>
                </c:pt>
                <c:pt idx="57">
                  <c:v>4.3392393235600164E-3</c:v>
                </c:pt>
                <c:pt idx="58">
                  <c:v>3.7686966001033488E-2</c:v>
                </c:pt>
                <c:pt idx="59">
                  <c:v>5.2191209677990215E-2</c:v>
                </c:pt>
                <c:pt idx="60">
                  <c:v>3.798427114228882E-2</c:v>
                </c:pt>
                <c:pt idx="61">
                  <c:v>4.189878883548407E-2</c:v>
                </c:pt>
                <c:pt idx="62">
                  <c:v>2.8831520007928133E-2</c:v>
                </c:pt>
                <c:pt idx="63">
                  <c:v>5.2261996616384344E-2</c:v>
                </c:pt>
                <c:pt idx="64">
                  <c:v>5.5900445249842494E-2</c:v>
                </c:pt>
                <c:pt idx="65">
                  <c:v>9.0593123756804395E-2</c:v>
                </c:pt>
                <c:pt idx="66">
                  <c:v>0.14709525798299697</c:v>
                </c:pt>
                <c:pt idx="67">
                  <c:v>0.13121774770119418</c:v>
                </c:pt>
                <c:pt idx="68">
                  <c:v>0.15028774890457211</c:v>
                </c:pt>
                <c:pt idx="69">
                  <c:v>0.15660194380932829</c:v>
                </c:pt>
                <c:pt idx="70">
                  <c:v>0.10598928285752712</c:v>
                </c:pt>
                <c:pt idx="71">
                  <c:v>0.10984717100000709</c:v>
                </c:pt>
                <c:pt idx="72">
                  <c:v>0.10804918276479622</c:v>
                </c:pt>
                <c:pt idx="73">
                  <c:v>0.15646036993254003</c:v>
                </c:pt>
                <c:pt idx="74">
                  <c:v>0.19058675293234892</c:v>
                </c:pt>
                <c:pt idx="75">
                  <c:v>0.20550863954583098</c:v>
                </c:pt>
                <c:pt idx="76">
                  <c:v>0.18054208637422223</c:v>
                </c:pt>
                <c:pt idx="77">
                  <c:v>0.14382490142918827</c:v>
                </c:pt>
                <c:pt idx="78">
                  <c:v>0.11605518549717204</c:v>
                </c:pt>
                <c:pt idx="79">
                  <c:v>7.6046407916811193E-2</c:v>
                </c:pt>
                <c:pt idx="80">
                  <c:v>1.5495260814474512E-2</c:v>
                </c:pt>
                <c:pt idx="81">
                  <c:v>-4.9034112225612124E-2</c:v>
                </c:pt>
                <c:pt idx="82">
                  <c:v>-8.8915473316863572E-2</c:v>
                </c:pt>
                <c:pt idx="83">
                  <c:v>-0.16722706326228684</c:v>
                </c:pt>
                <c:pt idx="84">
                  <c:v>-9.0770091102789704E-2</c:v>
                </c:pt>
                <c:pt idx="85">
                  <c:v>0.11166639531673615</c:v>
                </c:pt>
                <c:pt idx="86">
                  <c:v>0.26728440068238607</c:v>
                </c:pt>
                <c:pt idx="87">
                  <c:v>0.29215893083408251</c:v>
                </c:pt>
                <c:pt idx="88">
                  <c:v>0.22535021837770494</c:v>
                </c:pt>
                <c:pt idx="89">
                  <c:v>0.17567902370654567</c:v>
                </c:pt>
                <c:pt idx="90">
                  <c:v>0.11376168869320233</c:v>
                </c:pt>
                <c:pt idx="91">
                  <c:v>0.32459350600627174</c:v>
                </c:pt>
                <c:pt idx="92">
                  <c:v>1</c:v>
                </c:pt>
                <c:pt idx="93">
                  <c:v>0.91624489449206825</c:v>
                </c:pt>
                <c:pt idx="94">
                  <c:v>0.91993997267624172</c:v>
                </c:pt>
                <c:pt idx="95">
                  <c:v>0.76943278426264783</c:v>
                </c:pt>
                <c:pt idx="96">
                  <c:v>0.48099724638809643</c:v>
                </c:pt>
                <c:pt idx="97">
                  <c:v>0.34214866672801536</c:v>
                </c:pt>
              </c:numCache>
            </c:numRef>
          </c:val>
        </c:ser>
        <c:ser>
          <c:idx val="14"/>
          <c:order val="14"/>
          <c:tx>
            <c:strRef>
              <c:f>Composite!$AO$93</c:f>
              <c:strCache>
                <c:ptCount val="1"/>
                <c:pt idx="0">
                  <c:v>Population (%)</c:v>
                </c:pt>
              </c:strCache>
            </c:strRef>
          </c:tx>
          <c:spPr>
            <a:ln>
              <a:solidFill>
                <a:sysClr val="windowText" lastClr="000000"/>
              </a:solidFill>
            </a:ln>
          </c:spPr>
          <c:marker>
            <c:symbol val="none"/>
          </c:marker>
          <c:dLbls>
            <c:delete val="1"/>
          </c:dLbls>
          <c:val>
            <c:numRef>
              <c:f>Composite!$AO$94:$AO$191</c:f>
              <c:numCache>
                <c:formatCode>General</c:formatCode>
                <c:ptCount val="98"/>
                <c:pt idx="13">
                  <c:v>0.38545023370479986</c:v>
                </c:pt>
                <c:pt idx="14">
                  <c:v>0.38816583967913298</c:v>
                </c:pt>
                <c:pt idx="15">
                  <c:v>0.39090021712333478</c:v>
                </c:pt>
                <c:pt idx="16">
                  <c:v>0.39365336603740525</c:v>
                </c:pt>
                <c:pt idx="17">
                  <c:v>0.39642841499965586</c:v>
                </c:pt>
                <c:pt idx="18">
                  <c:v>0.3992222354317751</c:v>
                </c:pt>
                <c:pt idx="19">
                  <c:v>0.40203482733376295</c:v>
                </c:pt>
                <c:pt idx="20">
                  <c:v>0.40486931928393094</c:v>
                </c:pt>
                <c:pt idx="21">
                  <c:v>0.40771945412565619</c:v>
                </c:pt>
                <c:pt idx="22">
                  <c:v>0.410594617593873</c:v>
                </c:pt>
                <c:pt idx="23">
                  <c:v>0.41348855253195838</c:v>
                </c:pt>
                <c:pt idx="24">
                  <c:v>0.41912312207086855</c:v>
                </c:pt>
                <c:pt idx="25">
                  <c:v>0.42483590606756477</c:v>
                </c:pt>
                <c:pt idx="26">
                  <c:v>0.43062690452204705</c:v>
                </c:pt>
                <c:pt idx="27">
                  <c:v>0.43649611743431549</c:v>
                </c:pt>
                <c:pt idx="28">
                  <c:v>0.4424466733826814</c:v>
                </c:pt>
                <c:pt idx="29">
                  <c:v>0.44847857236714489</c:v>
                </c:pt>
                <c:pt idx="30">
                  <c:v>0.45459181438770591</c:v>
                </c:pt>
                <c:pt idx="31">
                  <c:v>0.46078639944436445</c:v>
                </c:pt>
                <c:pt idx="32">
                  <c:v>0.46706858469374346</c:v>
                </c:pt>
                <c:pt idx="33">
                  <c:v>0.47343524155753136</c:v>
                </c:pt>
                <c:pt idx="34">
                  <c:v>0.48154138796248208</c:v>
                </c:pt>
                <c:pt idx="35">
                  <c:v>0.48978519181313623</c:v>
                </c:pt>
                <c:pt idx="36">
                  <c:v>0.4981697816878054</c:v>
                </c:pt>
                <c:pt idx="37">
                  <c:v>0.50669828616480095</c:v>
                </c:pt>
                <c:pt idx="38">
                  <c:v>0.5153738338224344</c:v>
                </c:pt>
                <c:pt idx="39">
                  <c:v>0.5241964246607056</c:v>
                </c:pt>
                <c:pt idx="40">
                  <c:v>0.53317231583623759</c:v>
                </c:pt>
                <c:pt idx="41">
                  <c:v>0.54229837877071896</c:v>
                </c:pt>
                <c:pt idx="42">
                  <c:v>0.55158399919908396</c:v>
                </c:pt>
                <c:pt idx="43">
                  <c:v>0.56102604854302107</c:v>
                </c:pt>
                <c:pt idx="44">
                  <c:v>0.56811227841844103</c:v>
                </c:pt>
                <c:pt idx="45">
                  <c:v>0.57528610848658146</c:v>
                </c:pt>
                <c:pt idx="46">
                  <c:v>0.58255379590406531</c:v>
                </c:pt>
                <c:pt idx="47">
                  <c:v>0.58990908351426941</c:v>
                </c:pt>
                <c:pt idx="48">
                  <c:v>0.59736135705212834</c:v>
                </c:pt>
                <c:pt idx="49">
                  <c:v>0.60490435936101916</c:v>
                </c:pt>
                <c:pt idx="50">
                  <c:v>0.61254434759756471</c:v>
                </c:pt>
                <c:pt idx="51">
                  <c:v>0.62028132176176498</c:v>
                </c:pt>
                <c:pt idx="52">
                  <c:v>0.62811215327530856</c:v>
                </c:pt>
                <c:pt idx="53">
                  <c:v>0.63604622787312981</c:v>
                </c:pt>
                <c:pt idx="54">
                  <c:v>0.64296977167635472</c:v>
                </c:pt>
                <c:pt idx="55">
                  <c:v>0.64996840135905443</c:v>
                </c:pt>
                <c:pt idx="56">
                  <c:v>0.6570421169212286</c:v>
                </c:pt>
                <c:pt idx="57">
                  <c:v>0.664194046941189</c:v>
                </c:pt>
                <c:pt idx="58">
                  <c:v>0.67142106284062397</c:v>
                </c:pt>
                <c:pt idx="59">
                  <c:v>0.67872942177615647</c:v>
                </c:pt>
                <c:pt idx="60">
                  <c:v>0.6861191237477865</c:v>
                </c:pt>
                <c:pt idx="61">
                  <c:v>0.69358704017720263</c:v>
                </c:pt>
                <c:pt idx="62">
                  <c:v>0.70113629964271629</c:v>
                </c:pt>
                <c:pt idx="63">
                  <c:v>0.70876690214432747</c:v>
                </c:pt>
                <c:pt idx="64">
                  <c:v>0.71541200247783399</c:v>
                </c:pt>
                <c:pt idx="65">
                  <c:v>0.72212280295588072</c:v>
                </c:pt>
                <c:pt idx="66">
                  <c:v>0.72889304642184505</c:v>
                </c:pt>
                <c:pt idx="67">
                  <c:v>0.73572899003234937</c:v>
                </c:pt>
                <c:pt idx="68">
                  <c:v>0.74262750520908283</c:v>
                </c:pt>
                <c:pt idx="69">
                  <c:v>0.74959172053035661</c:v>
                </c:pt>
                <c:pt idx="70">
                  <c:v>0.75662163599617061</c:v>
                </c:pt>
                <c:pt idx="71">
                  <c:v>0.76371725160652493</c:v>
                </c:pt>
                <c:pt idx="72">
                  <c:v>0.77087856736141958</c:v>
                </c:pt>
                <c:pt idx="73">
                  <c:v>0.77810871183916608</c:v>
                </c:pt>
                <c:pt idx="74">
                  <c:v>0.78778227597814998</c:v>
                </c:pt>
                <c:pt idx="75">
                  <c:v>0.79757785467128017</c:v>
                </c:pt>
                <c:pt idx="76">
                  <c:v>0.80749544791855687</c:v>
                </c:pt>
                <c:pt idx="77">
                  <c:v>0.81753505571997975</c:v>
                </c:pt>
                <c:pt idx="78">
                  <c:v>0.82769980665386023</c:v>
                </c:pt>
                <c:pt idx="79">
                  <c:v>0.83798970072019874</c:v>
                </c:pt>
                <c:pt idx="80">
                  <c:v>0.84840786649730626</c:v>
                </c:pt>
                <c:pt idx="81">
                  <c:v>0.85895743256349455</c:v>
                </c:pt>
                <c:pt idx="82">
                  <c:v>0.86963839891876327</c:v>
                </c:pt>
                <c:pt idx="83">
                  <c:v>0.88045076556311286</c:v>
                </c:pt>
                <c:pt idx="84">
                  <c:v>0.88909189885932038</c:v>
                </c:pt>
                <c:pt idx="85">
                  <c:v>0.89782063234824827</c:v>
                </c:pt>
                <c:pt idx="86">
                  <c:v>0.90663070887327379</c:v>
                </c:pt>
                <c:pt idx="87">
                  <c:v>0.9155315141693311</c:v>
                </c:pt>
                <c:pt idx="88">
                  <c:v>0.92451679107979745</c:v>
                </c:pt>
                <c:pt idx="89">
                  <c:v>0.93276998066538597</c:v>
                </c:pt>
                <c:pt idx="90">
                  <c:v>0.94109825613044917</c:v>
                </c:pt>
                <c:pt idx="91">
                  <c:v>0.94949848889667554</c:v>
                </c:pt>
                <c:pt idx="92">
                  <c:v>0.95797693612068802</c:v>
                </c:pt>
                <c:pt idx="93">
                  <c:v>0.96653046922417507</c:v>
                </c:pt>
                <c:pt idx="94">
                  <c:v>0.97478991596638653</c:v>
                </c:pt>
                <c:pt idx="95">
                  <c:v>0.98312132000976105</c:v>
                </c:pt>
                <c:pt idx="96">
                  <c:v>0.99152468135429894</c:v>
                </c:pt>
                <c:pt idx="97">
                  <c:v>1</c:v>
                </c:pt>
              </c:numCache>
            </c:numRef>
          </c:val>
        </c:ser>
        <c:ser>
          <c:idx val="15"/>
          <c:order val="15"/>
          <c:marker>
            <c:symbol val="none"/>
          </c:marker>
          <c:dLbls>
            <c:delete val="1"/>
          </c:dLbls>
          <c:cat>
            <c:numRef>
              <c:f>Presidents!$N$2:$N$99</c:f>
              <c:numCache>
                <c:formatCode>m/d/yyyy</c:formatCode>
                <c:ptCount val="98"/>
                <c:pt idx="0">
                  <c:v>6230</c:v>
                </c:pt>
                <c:pt idx="1">
                  <c:v>6595</c:v>
                </c:pt>
                <c:pt idx="2">
                  <c:v>6960</c:v>
                </c:pt>
                <c:pt idx="3">
                  <c:v>7325</c:v>
                </c:pt>
                <c:pt idx="4">
                  <c:v>7691</c:v>
                </c:pt>
                <c:pt idx="5">
                  <c:v>8056</c:v>
                </c:pt>
                <c:pt idx="6">
                  <c:v>8421</c:v>
                </c:pt>
                <c:pt idx="7">
                  <c:v>8786</c:v>
                </c:pt>
                <c:pt idx="8">
                  <c:v>9152</c:v>
                </c:pt>
                <c:pt idx="9">
                  <c:v>9517</c:v>
                </c:pt>
                <c:pt idx="10">
                  <c:v>9882</c:v>
                </c:pt>
                <c:pt idx="11">
                  <c:v>10247</c:v>
                </c:pt>
                <c:pt idx="12">
                  <c:v>10613</c:v>
                </c:pt>
                <c:pt idx="13">
                  <c:v>10978</c:v>
                </c:pt>
                <c:pt idx="14">
                  <c:v>11343</c:v>
                </c:pt>
                <c:pt idx="15">
                  <c:v>11708</c:v>
                </c:pt>
                <c:pt idx="16">
                  <c:v>12074</c:v>
                </c:pt>
                <c:pt idx="17">
                  <c:v>12439</c:v>
                </c:pt>
                <c:pt idx="18">
                  <c:v>12804</c:v>
                </c:pt>
                <c:pt idx="19">
                  <c:v>13169</c:v>
                </c:pt>
                <c:pt idx="20">
                  <c:v>13535</c:v>
                </c:pt>
                <c:pt idx="21">
                  <c:v>13900</c:v>
                </c:pt>
                <c:pt idx="22">
                  <c:v>14265</c:v>
                </c:pt>
                <c:pt idx="23">
                  <c:v>14630</c:v>
                </c:pt>
                <c:pt idx="24">
                  <c:v>14996</c:v>
                </c:pt>
                <c:pt idx="25">
                  <c:v>15361</c:v>
                </c:pt>
                <c:pt idx="26">
                  <c:v>15726</c:v>
                </c:pt>
                <c:pt idx="27">
                  <c:v>16091</c:v>
                </c:pt>
                <c:pt idx="28">
                  <c:v>16457</c:v>
                </c:pt>
                <c:pt idx="29">
                  <c:v>16822</c:v>
                </c:pt>
                <c:pt idx="30">
                  <c:v>17187</c:v>
                </c:pt>
                <c:pt idx="31">
                  <c:v>17552</c:v>
                </c:pt>
                <c:pt idx="32">
                  <c:v>17918</c:v>
                </c:pt>
                <c:pt idx="33">
                  <c:v>18283</c:v>
                </c:pt>
                <c:pt idx="34">
                  <c:v>18648</c:v>
                </c:pt>
                <c:pt idx="35">
                  <c:v>19013</c:v>
                </c:pt>
                <c:pt idx="36">
                  <c:v>19379</c:v>
                </c:pt>
                <c:pt idx="37">
                  <c:v>19744</c:v>
                </c:pt>
                <c:pt idx="38">
                  <c:v>20109</c:v>
                </c:pt>
                <c:pt idx="39">
                  <c:v>20474</c:v>
                </c:pt>
                <c:pt idx="40">
                  <c:v>20840</c:v>
                </c:pt>
                <c:pt idx="41">
                  <c:v>21205</c:v>
                </c:pt>
                <c:pt idx="42">
                  <c:v>21570</c:v>
                </c:pt>
                <c:pt idx="43">
                  <c:v>21935</c:v>
                </c:pt>
                <c:pt idx="44">
                  <c:v>22301</c:v>
                </c:pt>
                <c:pt idx="45">
                  <c:v>22666</c:v>
                </c:pt>
                <c:pt idx="46">
                  <c:v>23031</c:v>
                </c:pt>
                <c:pt idx="47">
                  <c:v>23396</c:v>
                </c:pt>
                <c:pt idx="48">
                  <c:v>23762</c:v>
                </c:pt>
                <c:pt idx="49">
                  <c:v>24127</c:v>
                </c:pt>
                <c:pt idx="50">
                  <c:v>24492</c:v>
                </c:pt>
                <c:pt idx="51">
                  <c:v>24857</c:v>
                </c:pt>
                <c:pt idx="52">
                  <c:v>25223</c:v>
                </c:pt>
                <c:pt idx="53">
                  <c:v>25588</c:v>
                </c:pt>
                <c:pt idx="54">
                  <c:v>25953</c:v>
                </c:pt>
                <c:pt idx="55">
                  <c:v>26318</c:v>
                </c:pt>
                <c:pt idx="56">
                  <c:v>26684</c:v>
                </c:pt>
                <c:pt idx="57">
                  <c:v>27049</c:v>
                </c:pt>
                <c:pt idx="58">
                  <c:v>27414</c:v>
                </c:pt>
                <c:pt idx="59">
                  <c:v>27779</c:v>
                </c:pt>
                <c:pt idx="60">
                  <c:v>28145</c:v>
                </c:pt>
                <c:pt idx="61">
                  <c:v>28510</c:v>
                </c:pt>
                <c:pt idx="62">
                  <c:v>28875</c:v>
                </c:pt>
                <c:pt idx="63">
                  <c:v>29240</c:v>
                </c:pt>
                <c:pt idx="64">
                  <c:v>29606</c:v>
                </c:pt>
                <c:pt idx="65">
                  <c:v>29971</c:v>
                </c:pt>
                <c:pt idx="66">
                  <c:v>30336</c:v>
                </c:pt>
                <c:pt idx="67">
                  <c:v>30701</c:v>
                </c:pt>
                <c:pt idx="68">
                  <c:v>31067</c:v>
                </c:pt>
                <c:pt idx="69">
                  <c:v>31432</c:v>
                </c:pt>
                <c:pt idx="70">
                  <c:v>31797</c:v>
                </c:pt>
                <c:pt idx="71">
                  <c:v>32162</c:v>
                </c:pt>
                <c:pt idx="72">
                  <c:v>32528</c:v>
                </c:pt>
                <c:pt idx="73">
                  <c:v>32893</c:v>
                </c:pt>
                <c:pt idx="74">
                  <c:v>33258</c:v>
                </c:pt>
                <c:pt idx="75">
                  <c:v>33623</c:v>
                </c:pt>
                <c:pt idx="76">
                  <c:v>33989</c:v>
                </c:pt>
                <c:pt idx="77">
                  <c:v>34354</c:v>
                </c:pt>
                <c:pt idx="78">
                  <c:v>34719</c:v>
                </c:pt>
                <c:pt idx="79">
                  <c:v>35084</c:v>
                </c:pt>
                <c:pt idx="80">
                  <c:v>35450</c:v>
                </c:pt>
                <c:pt idx="81">
                  <c:v>35815</c:v>
                </c:pt>
                <c:pt idx="82">
                  <c:v>36180</c:v>
                </c:pt>
                <c:pt idx="83">
                  <c:v>36545</c:v>
                </c:pt>
                <c:pt idx="84">
                  <c:v>36911</c:v>
                </c:pt>
                <c:pt idx="85">
                  <c:v>37276</c:v>
                </c:pt>
                <c:pt idx="86">
                  <c:v>37641</c:v>
                </c:pt>
                <c:pt idx="87">
                  <c:v>38006</c:v>
                </c:pt>
                <c:pt idx="88">
                  <c:v>38372</c:v>
                </c:pt>
                <c:pt idx="89">
                  <c:v>38737</c:v>
                </c:pt>
                <c:pt idx="90">
                  <c:v>39102</c:v>
                </c:pt>
                <c:pt idx="91">
                  <c:v>39467</c:v>
                </c:pt>
                <c:pt idx="92">
                  <c:v>39833</c:v>
                </c:pt>
                <c:pt idx="93">
                  <c:v>40198</c:v>
                </c:pt>
                <c:pt idx="94">
                  <c:v>40563</c:v>
                </c:pt>
                <c:pt idx="95">
                  <c:v>40928</c:v>
                </c:pt>
                <c:pt idx="96">
                  <c:v>41294</c:v>
                </c:pt>
                <c:pt idx="97">
                  <c:v>41659</c:v>
                </c:pt>
              </c:numCache>
            </c:numRef>
          </c:cat>
          <c:val>
            <c:numRef>
              <c:f>Unemployment!$W$42:$W$61</c:f>
              <c:numCache>
                <c:formatCode>General</c:formatCode>
                <c:ptCount val="20"/>
              </c:numCache>
            </c:numRef>
          </c:val>
        </c:ser>
        <c:dLbls>
          <c:showVal val="1"/>
        </c:dLbls>
        <c:marker val="1"/>
        <c:axId val="60583936"/>
        <c:axId val="60585472"/>
      </c:lineChart>
      <c:catAx>
        <c:axId val="60583936"/>
        <c:scaling>
          <c:orientation val="minMax"/>
        </c:scaling>
        <c:axPos val="b"/>
        <c:majorGridlines/>
        <c:numFmt formatCode="yyyy" sourceLinked="0"/>
        <c:tickLblPos val="nextTo"/>
        <c:txPr>
          <a:bodyPr rot="5400000" anchor="t" anchorCtr="0"/>
          <a:lstStyle/>
          <a:p>
            <a:pPr>
              <a:defRPr/>
            </a:pPr>
            <a:endParaRPr lang="en-US"/>
          </a:p>
        </c:txPr>
        <c:crossAx val="60585472"/>
        <c:crosses val="autoZero"/>
        <c:auto val="1"/>
        <c:lblAlgn val="ctr"/>
        <c:lblOffset val="100"/>
      </c:catAx>
      <c:valAx>
        <c:axId val="60585472"/>
        <c:scaling>
          <c:orientation val="minMax"/>
          <c:max val="1.8"/>
          <c:min val="-0.2"/>
        </c:scaling>
        <c:axPos val="l"/>
        <c:majorGridlines/>
        <c:numFmt formatCode="General" sourceLinked="1"/>
        <c:tickLblPos val="nextTo"/>
        <c:spPr>
          <a:noFill/>
        </c:spPr>
        <c:crossAx val="60583936"/>
        <c:crosses val="autoZero"/>
        <c:crossBetween val="between"/>
        <c:majorUnit val="0.1"/>
      </c:valAx>
    </c:plotArea>
    <c:legend>
      <c:legendPos val="t"/>
    </c:legend>
    <c:plotVisOnly val="1"/>
    <c:dispBlanksAs val="gap"/>
  </c:chart>
  <c:printSettings>
    <c:headerFooter/>
    <c:pageMargins b="0.750000000000001" l="0.70000000000000062" r="0.70000000000000062" t="0.75000000000000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7.1700633911989081E-2"/>
          <c:y val="1.9237020142365707E-2"/>
          <c:w val="0.76635537750763605"/>
          <c:h val="0.91547775059932035"/>
        </c:manualLayout>
      </c:layout>
      <c:lineChart>
        <c:grouping val="standard"/>
        <c:ser>
          <c:idx val="1"/>
          <c:order val="1"/>
          <c:tx>
            <c:strRef>
              <c:f>'Composite Spreadsheet'!$B$2</c:f>
              <c:strCache>
                <c:ptCount val="1"/>
                <c:pt idx="0">
                  <c:v>Democratic President</c:v>
                </c:pt>
              </c:strCache>
            </c:strRef>
          </c:tx>
          <c:spPr>
            <a:ln w="152400">
              <a:solidFill>
                <a:srgbClr val="0070C0"/>
              </a:solidFill>
            </a:ln>
          </c:spPr>
          <c:marker>
            <c:symbol val="none"/>
          </c:marker>
          <c:dPt>
            <c:idx val="4"/>
            <c:spPr>
              <a:ln w="152400">
                <a:noFill/>
              </a:ln>
            </c:spPr>
          </c:dPt>
          <c:dPt>
            <c:idx val="5"/>
            <c:spPr>
              <a:ln w="152400">
                <a:noFill/>
              </a:ln>
            </c:spPr>
          </c:dPt>
          <c:dPt>
            <c:idx val="6"/>
            <c:spPr>
              <a:ln w="152400">
                <a:noFill/>
              </a:ln>
            </c:spPr>
          </c:dPt>
          <c:dPt>
            <c:idx val="7"/>
            <c:spPr>
              <a:ln w="152400">
                <a:noFill/>
              </a:ln>
            </c:spPr>
          </c:dPt>
          <c:dPt>
            <c:idx val="8"/>
            <c:spPr>
              <a:ln w="152400">
                <a:noFill/>
              </a:ln>
            </c:spPr>
          </c:dPt>
          <c:dPt>
            <c:idx val="9"/>
            <c:spPr>
              <a:ln w="152400">
                <a:noFill/>
              </a:ln>
            </c:spPr>
          </c:dPt>
          <c:dPt>
            <c:idx val="10"/>
            <c:spPr>
              <a:ln w="152400">
                <a:noFill/>
              </a:ln>
            </c:spPr>
          </c:dPt>
          <c:dPt>
            <c:idx val="11"/>
            <c:spPr>
              <a:ln w="152400">
                <a:noFill/>
              </a:ln>
            </c:spPr>
          </c:dPt>
          <c:dPt>
            <c:idx val="12"/>
            <c:spPr>
              <a:ln w="152400">
                <a:noFill/>
              </a:ln>
            </c:spPr>
          </c:dPt>
          <c:dPt>
            <c:idx val="13"/>
            <c:spPr>
              <a:ln w="152400">
                <a:noFill/>
              </a:ln>
            </c:spPr>
          </c:dPt>
          <c:dPt>
            <c:idx val="14"/>
            <c:spPr>
              <a:ln w="152400">
                <a:noFill/>
              </a:ln>
            </c:spPr>
          </c:dPt>
          <c:dPt>
            <c:idx val="15"/>
            <c:spPr>
              <a:ln w="152400">
                <a:noFill/>
              </a:ln>
            </c:spPr>
          </c:dPt>
          <c:dPt>
            <c:idx val="16"/>
            <c:spPr>
              <a:ln w="152400">
                <a:noFill/>
              </a:ln>
            </c:spPr>
          </c:dPt>
          <c:dPt>
            <c:idx val="36"/>
            <c:spPr>
              <a:ln w="152400">
                <a:noFill/>
              </a:ln>
            </c:spPr>
          </c:dPt>
          <c:dPt>
            <c:idx val="37"/>
            <c:spPr>
              <a:ln w="152400">
                <a:noFill/>
              </a:ln>
            </c:spPr>
          </c:dPt>
          <c:dPt>
            <c:idx val="38"/>
            <c:spPr>
              <a:ln w="152400">
                <a:noFill/>
              </a:ln>
            </c:spPr>
          </c:dPt>
          <c:dPt>
            <c:idx val="39"/>
            <c:spPr>
              <a:ln w="152400">
                <a:noFill/>
              </a:ln>
            </c:spPr>
          </c:dPt>
          <c:dPt>
            <c:idx val="40"/>
            <c:spPr>
              <a:ln w="152400">
                <a:noFill/>
              </a:ln>
            </c:spPr>
          </c:dPt>
          <c:dPt>
            <c:idx val="41"/>
            <c:spPr>
              <a:ln w="152400">
                <a:noFill/>
              </a:ln>
            </c:spPr>
          </c:dPt>
          <c:dPt>
            <c:idx val="42"/>
            <c:spPr>
              <a:ln w="152400">
                <a:noFill/>
              </a:ln>
            </c:spPr>
          </c:dPt>
          <c:dPt>
            <c:idx val="43"/>
            <c:spPr>
              <a:ln w="152400">
                <a:noFill/>
              </a:ln>
            </c:spPr>
          </c:dPt>
          <c:dPt>
            <c:idx val="44"/>
            <c:spPr>
              <a:ln w="152400">
                <a:noFill/>
              </a:ln>
            </c:spPr>
          </c:dPt>
          <c:dPt>
            <c:idx val="52"/>
            <c:spPr>
              <a:ln w="152400">
                <a:noFill/>
              </a:ln>
            </c:spPr>
          </c:dPt>
          <c:dPt>
            <c:idx val="53"/>
            <c:spPr>
              <a:ln w="152400">
                <a:noFill/>
              </a:ln>
            </c:spPr>
          </c:dPt>
          <c:dPt>
            <c:idx val="54"/>
            <c:spPr>
              <a:ln w="152400">
                <a:noFill/>
              </a:ln>
            </c:spPr>
          </c:dPt>
          <c:dPt>
            <c:idx val="55"/>
            <c:spPr>
              <a:ln w="152400">
                <a:noFill/>
              </a:ln>
            </c:spPr>
          </c:dPt>
          <c:dPt>
            <c:idx val="56"/>
            <c:spPr>
              <a:ln w="152400">
                <a:noFill/>
              </a:ln>
            </c:spPr>
          </c:dPt>
          <c:dPt>
            <c:idx val="57"/>
            <c:spPr>
              <a:ln w="152400">
                <a:noFill/>
              </a:ln>
            </c:spPr>
          </c:dPt>
          <c:dPt>
            <c:idx val="58"/>
            <c:spPr>
              <a:ln w="152400">
                <a:noFill/>
              </a:ln>
            </c:spPr>
          </c:dPt>
          <c:dPt>
            <c:idx val="59"/>
            <c:spPr>
              <a:ln w="152400">
                <a:noFill/>
              </a:ln>
            </c:spPr>
          </c:dPt>
          <c:dPt>
            <c:idx val="60"/>
            <c:spPr>
              <a:ln w="152400">
                <a:noFill/>
              </a:ln>
            </c:spPr>
          </c:dPt>
          <c:dPt>
            <c:idx val="64"/>
            <c:spPr>
              <a:ln w="152400">
                <a:noFill/>
              </a:ln>
            </c:spPr>
          </c:dPt>
          <c:dPt>
            <c:idx val="65"/>
            <c:spPr>
              <a:ln w="152400">
                <a:noFill/>
              </a:ln>
            </c:spPr>
          </c:dPt>
          <c:dPt>
            <c:idx val="66"/>
            <c:spPr>
              <a:ln w="152400">
                <a:noFill/>
              </a:ln>
            </c:spPr>
          </c:dPt>
          <c:dPt>
            <c:idx val="67"/>
            <c:spPr>
              <a:ln w="152400">
                <a:noFill/>
              </a:ln>
            </c:spPr>
          </c:dPt>
          <c:dPt>
            <c:idx val="68"/>
            <c:spPr>
              <a:ln w="152400">
                <a:noFill/>
              </a:ln>
            </c:spPr>
          </c:dPt>
          <c:dPt>
            <c:idx val="69"/>
            <c:spPr>
              <a:ln w="152400">
                <a:noFill/>
              </a:ln>
            </c:spPr>
          </c:dPt>
          <c:dPt>
            <c:idx val="70"/>
            <c:spPr>
              <a:ln w="152400">
                <a:noFill/>
              </a:ln>
            </c:spPr>
          </c:dPt>
          <c:dPt>
            <c:idx val="71"/>
            <c:spPr>
              <a:ln w="152400">
                <a:noFill/>
              </a:ln>
            </c:spPr>
          </c:dPt>
          <c:dPt>
            <c:idx val="72"/>
            <c:spPr>
              <a:ln w="152400">
                <a:noFill/>
              </a:ln>
            </c:spPr>
          </c:dPt>
          <c:dPt>
            <c:idx val="73"/>
            <c:spPr>
              <a:ln w="152400">
                <a:noFill/>
              </a:ln>
            </c:spPr>
          </c:dPt>
          <c:dPt>
            <c:idx val="74"/>
            <c:spPr>
              <a:ln w="152400">
                <a:noFill/>
              </a:ln>
            </c:spPr>
          </c:dPt>
          <c:dPt>
            <c:idx val="75"/>
            <c:spPr>
              <a:ln w="152400">
                <a:noFill/>
              </a:ln>
            </c:spPr>
          </c:dPt>
          <c:dPt>
            <c:idx val="76"/>
            <c:spPr>
              <a:ln w="152400">
                <a:noFill/>
              </a:ln>
            </c:spPr>
          </c:dPt>
          <c:dPt>
            <c:idx val="84"/>
            <c:spPr>
              <a:ln w="152400">
                <a:noFill/>
              </a:ln>
            </c:spPr>
          </c:dPt>
          <c:dPt>
            <c:idx val="85"/>
            <c:spPr>
              <a:ln w="152400">
                <a:noFill/>
              </a:ln>
            </c:spPr>
          </c:dPt>
          <c:dPt>
            <c:idx val="86"/>
            <c:spPr>
              <a:ln w="152400">
                <a:noFill/>
              </a:ln>
            </c:spPr>
          </c:dPt>
          <c:dPt>
            <c:idx val="87"/>
            <c:spPr>
              <a:ln w="152400">
                <a:noFill/>
              </a:ln>
            </c:spPr>
          </c:dPt>
          <c:dPt>
            <c:idx val="88"/>
            <c:spPr>
              <a:ln w="152400">
                <a:noFill/>
              </a:ln>
            </c:spPr>
          </c:dPt>
          <c:dPt>
            <c:idx val="89"/>
            <c:spPr>
              <a:ln w="152400">
                <a:noFill/>
              </a:ln>
            </c:spPr>
          </c:dPt>
          <c:dPt>
            <c:idx val="90"/>
            <c:spPr>
              <a:ln w="152400">
                <a:noFill/>
              </a:ln>
            </c:spPr>
          </c:dPt>
          <c:dPt>
            <c:idx val="91"/>
            <c:spPr>
              <a:ln w="152400">
                <a:noFill/>
              </a:ln>
            </c:spPr>
          </c:dPt>
          <c:dPt>
            <c:idx val="92"/>
            <c:spPr>
              <a:ln w="152400">
                <a:noFill/>
              </a:ln>
            </c:spPr>
          </c:dPt>
          <c:dLbls>
            <c:delete val="1"/>
          </c:dLbls>
          <c:val>
            <c:numRef>
              <c:f>'Composite Spreadsheet'!$B$3:$B$100</c:f>
              <c:numCache>
                <c:formatCode>General</c:formatCode>
                <c:ptCount val="98"/>
                <c:pt idx="0">
                  <c:v>1</c:v>
                </c:pt>
                <c:pt idx="1">
                  <c:v>1</c:v>
                </c:pt>
                <c:pt idx="2">
                  <c:v>1</c:v>
                </c:pt>
                <c:pt idx="3">
                  <c:v>1</c:v>
                </c:pt>
                <c:pt idx="4">
                  <c:v>-0.2</c:v>
                </c:pt>
                <c:pt idx="5">
                  <c:v>-0.2</c:v>
                </c:pt>
                <c:pt idx="6">
                  <c:v>-0.2</c:v>
                </c:pt>
                <c:pt idx="7">
                  <c:v>-0.2</c:v>
                </c:pt>
                <c:pt idx="8">
                  <c:v>-0.2</c:v>
                </c:pt>
                <c:pt idx="9">
                  <c:v>-0.2</c:v>
                </c:pt>
                <c:pt idx="10">
                  <c:v>-0.2</c:v>
                </c:pt>
                <c:pt idx="11">
                  <c:v>-0.2</c:v>
                </c:pt>
                <c:pt idx="12">
                  <c:v>-0.2</c:v>
                </c:pt>
                <c:pt idx="13">
                  <c:v>-0.2</c:v>
                </c:pt>
                <c:pt idx="14">
                  <c:v>-0.2</c:v>
                </c:pt>
                <c:pt idx="15">
                  <c:v>-0.2</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-0.2</c:v>
                </c:pt>
                <c:pt idx="37">
                  <c:v>-0.2</c:v>
                </c:pt>
                <c:pt idx="38">
                  <c:v>-0.2</c:v>
                </c:pt>
                <c:pt idx="39">
                  <c:v>-0.2</c:v>
                </c:pt>
                <c:pt idx="40">
                  <c:v>-0.2</c:v>
                </c:pt>
                <c:pt idx="41">
                  <c:v>-0.2</c:v>
                </c:pt>
                <c:pt idx="42">
                  <c:v>-0.2</c:v>
                </c:pt>
                <c:pt idx="43">
                  <c:v>-0.2</c:v>
                </c:pt>
                <c:pt idx="44">
                  <c:v>1</c:v>
                </c:pt>
                <c:pt idx="45">
                  <c:v>1</c:v>
                </c:pt>
                <c:pt idx="46">
                  <c:v>1</c:v>
                </c:pt>
                <c:pt idx="47">
                  <c:v>1</c:v>
                </c:pt>
                <c:pt idx="48">
                  <c:v>1</c:v>
                </c:pt>
                <c:pt idx="49">
                  <c:v>1</c:v>
                </c:pt>
                <c:pt idx="50">
                  <c:v>1</c:v>
                </c:pt>
                <c:pt idx="51">
                  <c:v>1</c:v>
                </c:pt>
                <c:pt idx="52">
                  <c:v>-0.2</c:v>
                </c:pt>
                <c:pt idx="53">
                  <c:v>-0.2</c:v>
                </c:pt>
                <c:pt idx="54">
                  <c:v>-0.2</c:v>
                </c:pt>
                <c:pt idx="55">
                  <c:v>-0.2</c:v>
                </c:pt>
                <c:pt idx="56">
                  <c:v>-0.2</c:v>
                </c:pt>
                <c:pt idx="57">
                  <c:v>-0.2</c:v>
                </c:pt>
                <c:pt idx="58">
                  <c:v>-0.2</c:v>
                </c:pt>
                <c:pt idx="59">
                  <c:v>-0.2</c:v>
                </c:pt>
                <c:pt idx="60">
                  <c:v>1</c:v>
                </c:pt>
                <c:pt idx="61">
                  <c:v>1</c:v>
                </c:pt>
                <c:pt idx="62">
                  <c:v>1</c:v>
                </c:pt>
                <c:pt idx="63">
                  <c:v>1</c:v>
                </c:pt>
                <c:pt idx="64">
                  <c:v>-0.2</c:v>
                </c:pt>
                <c:pt idx="65">
                  <c:v>-0.2</c:v>
                </c:pt>
                <c:pt idx="66">
                  <c:v>-0.2</c:v>
                </c:pt>
                <c:pt idx="67">
                  <c:v>-0.2</c:v>
                </c:pt>
                <c:pt idx="68">
                  <c:v>-0.2</c:v>
                </c:pt>
                <c:pt idx="69">
                  <c:v>-0.2</c:v>
                </c:pt>
                <c:pt idx="70">
                  <c:v>-0.2</c:v>
                </c:pt>
                <c:pt idx="71">
                  <c:v>-0.2</c:v>
                </c:pt>
                <c:pt idx="72">
                  <c:v>-0.2</c:v>
                </c:pt>
                <c:pt idx="73">
                  <c:v>-0.2</c:v>
                </c:pt>
                <c:pt idx="74">
                  <c:v>-0.2</c:v>
                </c:pt>
                <c:pt idx="75">
                  <c:v>-0.2</c:v>
                </c:pt>
                <c:pt idx="76">
                  <c:v>1</c:v>
                </c:pt>
                <c:pt idx="77">
                  <c:v>1</c:v>
                </c:pt>
                <c:pt idx="78">
                  <c:v>1</c:v>
                </c:pt>
                <c:pt idx="79">
                  <c:v>1</c:v>
                </c:pt>
                <c:pt idx="80">
                  <c:v>1</c:v>
                </c:pt>
                <c:pt idx="81">
                  <c:v>1</c:v>
                </c:pt>
                <c:pt idx="82">
                  <c:v>1</c:v>
                </c:pt>
                <c:pt idx="83">
                  <c:v>1</c:v>
                </c:pt>
                <c:pt idx="84">
                  <c:v>-0.2</c:v>
                </c:pt>
                <c:pt idx="85">
                  <c:v>-0.2</c:v>
                </c:pt>
                <c:pt idx="86">
                  <c:v>-0.2</c:v>
                </c:pt>
                <c:pt idx="87">
                  <c:v>-0.2</c:v>
                </c:pt>
                <c:pt idx="88">
                  <c:v>-0.2</c:v>
                </c:pt>
                <c:pt idx="89">
                  <c:v>-0.2</c:v>
                </c:pt>
                <c:pt idx="90">
                  <c:v>-0.2</c:v>
                </c:pt>
                <c:pt idx="91">
                  <c:v>-0.2</c:v>
                </c:pt>
                <c:pt idx="92">
                  <c:v>1</c:v>
                </c:pt>
                <c:pt idx="93">
                  <c:v>1</c:v>
                </c:pt>
                <c:pt idx="94">
                  <c:v>1</c:v>
                </c:pt>
                <c:pt idx="95">
                  <c:v>1</c:v>
                </c:pt>
                <c:pt idx="96">
                  <c:v>1</c:v>
                </c:pt>
                <c:pt idx="97">
                  <c:v>1</c:v>
                </c:pt>
              </c:numCache>
            </c:numRef>
          </c:val>
        </c:ser>
        <c:ser>
          <c:idx val="0"/>
          <c:order val="0"/>
          <c:tx>
            <c:strRef>
              <c:f>'Composite Spreadsheet'!$C$2</c:f>
              <c:strCache>
                <c:ptCount val="1"/>
                <c:pt idx="0">
                  <c:v>Republican President </c:v>
                </c:pt>
              </c:strCache>
            </c:strRef>
          </c:tx>
          <c:spPr>
            <a:ln w="152400" cmpd="sng">
              <a:solidFill>
                <a:srgbClr val="FF0000"/>
              </a:solidFill>
            </a:ln>
          </c:spPr>
          <c:marker>
            <c:symbol val="none"/>
          </c:marker>
          <c:dPt>
            <c:idx val="0"/>
            <c:spPr>
              <a:ln w="152400" cmpd="sng">
                <a:noFill/>
              </a:ln>
            </c:spPr>
          </c:dPt>
          <c:dPt>
            <c:idx val="1"/>
            <c:spPr>
              <a:ln w="152400" cmpd="sng">
                <a:noFill/>
              </a:ln>
            </c:spPr>
          </c:dPt>
          <c:dPt>
            <c:idx val="2"/>
            <c:spPr>
              <a:ln w="152400" cmpd="sng">
                <a:noFill/>
              </a:ln>
            </c:spPr>
          </c:dPt>
          <c:dPt>
            <c:idx val="3"/>
            <c:spPr>
              <a:ln w="152400" cmpd="sng">
                <a:noFill/>
              </a:ln>
            </c:spPr>
          </c:dPt>
          <c:dPt>
            <c:idx val="4"/>
            <c:spPr>
              <a:ln w="152400" cmpd="sng">
                <a:noFill/>
              </a:ln>
            </c:spPr>
          </c:dPt>
          <c:dPt>
            <c:idx val="16"/>
            <c:spPr>
              <a:ln w="152400" cmpd="sng">
                <a:noFill/>
              </a:ln>
            </c:spPr>
          </c:dPt>
          <c:dPt>
            <c:idx val="17"/>
            <c:spPr>
              <a:ln w="152400" cmpd="sng">
                <a:noFill/>
              </a:ln>
            </c:spPr>
          </c:dPt>
          <c:dPt>
            <c:idx val="18"/>
            <c:spPr>
              <a:ln w="152400" cmpd="sng">
                <a:noFill/>
              </a:ln>
            </c:spPr>
          </c:dPt>
          <c:dPt>
            <c:idx val="19"/>
            <c:spPr>
              <a:ln w="152400" cmpd="sng">
                <a:noFill/>
              </a:ln>
            </c:spPr>
          </c:dPt>
          <c:dPt>
            <c:idx val="20"/>
            <c:spPr>
              <a:ln w="152400" cmpd="sng">
                <a:noFill/>
              </a:ln>
            </c:spPr>
          </c:dPt>
          <c:dPt>
            <c:idx val="21"/>
            <c:spPr>
              <a:ln w="152400" cmpd="sng">
                <a:noFill/>
              </a:ln>
            </c:spPr>
          </c:dPt>
          <c:dPt>
            <c:idx val="22"/>
            <c:spPr>
              <a:ln w="152400" cmpd="sng">
                <a:noFill/>
              </a:ln>
            </c:spPr>
          </c:dPt>
          <c:dPt>
            <c:idx val="23"/>
            <c:spPr>
              <a:ln w="152400" cmpd="sng">
                <a:noFill/>
              </a:ln>
            </c:spPr>
          </c:dPt>
          <c:dPt>
            <c:idx val="24"/>
            <c:spPr>
              <a:ln w="152400" cmpd="sng">
                <a:noFill/>
              </a:ln>
            </c:spPr>
          </c:dPt>
          <c:dPt>
            <c:idx val="25"/>
            <c:spPr>
              <a:ln w="152400" cmpd="sng">
                <a:noFill/>
              </a:ln>
            </c:spPr>
          </c:dPt>
          <c:dPt>
            <c:idx val="26"/>
            <c:spPr>
              <a:ln w="152400" cmpd="sng">
                <a:noFill/>
              </a:ln>
            </c:spPr>
          </c:dPt>
          <c:dPt>
            <c:idx val="27"/>
            <c:spPr>
              <a:ln w="152400" cmpd="sng">
                <a:noFill/>
              </a:ln>
            </c:spPr>
          </c:dPt>
          <c:dPt>
            <c:idx val="28"/>
            <c:spPr>
              <a:ln w="152400" cmpd="sng">
                <a:noFill/>
              </a:ln>
            </c:spPr>
          </c:dPt>
          <c:dPt>
            <c:idx val="29"/>
            <c:spPr>
              <a:ln w="152400" cmpd="sng">
                <a:noFill/>
              </a:ln>
            </c:spPr>
          </c:dPt>
          <c:dPt>
            <c:idx val="30"/>
            <c:spPr>
              <a:ln w="152400" cmpd="sng">
                <a:noFill/>
              </a:ln>
            </c:spPr>
          </c:dPt>
          <c:dPt>
            <c:idx val="31"/>
            <c:spPr>
              <a:ln w="152400" cmpd="sng">
                <a:noFill/>
              </a:ln>
            </c:spPr>
          </c:dPt>
          <c:dPt>
            <c:idx val="32"/>
            <c:spPr>
              <a:ln w="152400" cmpd="sng">
                <a:noFill/>
              </a:ln>
            </c:spPr>
          </c:dPt>
          <c:dPt>
            <c:idx val="33"/>
            <c:spPr>
              <a:ln w="152400" cmpd="sng">
                <a:noFill/>
              </a:ln>
            </c:spPr>
          </c:dPt>
          <c:dPt>
            <c:idx val="34"/>
            <c:spPr>
              <a:ln w="152400" cmpd="sng">
                <a:noFill/>
              </a:ln>
            </c:spPr>
          </c:dPt>
          <c:dPt>
            <c:idx val="35"/>
            <c:spPr>
              <a:ln w="152400" cmpd="sng">
                <a:noFill/>
              </a:ln>
            </c:spPr>
          </c:dPt>
          <c:dPt>
            <c:idx val="36"/>
            <c:spPr>
              <a:ln w="152400" cmpd="sng">
                <a:noFill/>
              </a:ln>
            </c:spPr>
          </c:dPt>
          <c:dPt>
            <c:idx val="44"/>
            <c:spPr>
              <a:ln w="152400" cmpd="sng">
                <a:noFill/>
              </a:ln>
            </c:spPr>
          </c:dPt>
          <c:dPt>
            <c:idx val="45"/>
            <c:spPr>
              <a:ln w="152400" cmpd="sng">
                <a:noFill/>
              </a:ln>
            </c:spPr>
          </c:dPt>
          <c:dPt>
            <c:idx val="46"/>
            <c:spPr>
              <a:ln w="152400" cmpd="sng">
                <a:noFill/>
              </a:ln>
            </c:spPr>
          </c:dPt>
          <c:dPt>
            <c:idx val="47"/>
            <c:spPr>
              <a:ln w="152400" cmpd="sng">
                <a:noFill/>
              </a:ln>
            </c:spPr>
          </c:dPt>
          <c:dPt>
            <c:idx val="48"/>
            <c:spPr>
              <a:ln w="152400" cmpd="sng">
                <a:noFill/>
              </a:ln>
            </c:spPr>
          </c:dPt>
          <c:dPt>
            <c:idx val="49"/>
            <c:spPr>
              <a:ln w="152400" cmpd="sng">
                <a:noFill/>
              </a:ln>
            </c:spPr>
          </c:dPt>
          <c:dPt>
            <c:idx val="50"/>
            <c:spPr>
              <a:ln w="152400" cmpd="sng">
                <a:noFill/>
              </a:ln>
            </c:spPr>
          </c:dPt>
          <c:dPt>
            <c:idx val="51"/>
            <c:spPr>
              <a:ln w="152400" cmpd="sng">
                <a:noFill/>
              </a:ln>
            </c:spPr>
          </c:dPt>
          <c:dPt>
            <c:idx val="52"/>
            <c:spPr>
              <a:ln w="152400" cmpd="sng">
                <a:noFill/>
              </a:ln>
            </c:spPr>
          </c:dPt>
          <c:dPt>
            <c:idx val="60"/>
            <c:spPr>
              <a:ln w="152400" cmpd="sng">
                <a:noFill/>
              </a:ln>
            </c:spPr>
          </c:dPt>
          <c:dPt>
            <c:idx val="61"/>
            <c:spPr>
              <a:ln w="152400" cmpd="sng">
                <a:noFill/>
              </a:ln>
            </c:spPr>
          </c:dPt>
          <c:dPt>
            <c:idx val="62"/>
            <c:spPr>
              <a:ln w="152400" cmpd="sng">
                <a:noFill/>
              </a:ln>
            </c:spPr>
          </c:dPt>
          <c:dPt>
            <c:idx val="63"/>
            <c:spPr>
              <a:ln w="152400" cmpd="sng">
                <a:noFill/>
              </a:ln>
            </c:spPr>
          </c:dPt>
          <c:dPt>
            <c:idx val="64"/>
            <c:spPr>
              <a:ln w="152400" cmpd="sng">
                <a:noFill/>
              </a:ln>
            </c:spPr>
          </c:dPt>
          <c:dPt>
            <c:idx val="76"/>
            <c:spPr>
              <a:ln w="152400" cmpd="sng">
                <a:noFill/>
              </a:ln>
            </c:spPr>
          </c:dPt>
          <c:dPt>
            <c:idx val="77"/>
            <c:spPr>
              <a:ln w="152400" cmpd="sng">
                <a:noFill/>
              </a:ln>
            </c:spPr>
          </c:dPt>
          <c:dPt>
            <c:idx val="78"/>
            <c:spPr>
              <a:ln w="152400" cmpd="sng">
                <a:noFill/>
              </a:ln>
            </c:spPr>
          </c:dPt>
          <c:dPt>
            <c:idx val="79"/>
            <c:spPr>
              <a:ln w="152400" cmpd="sng">
                <a:noFill/>
              </a:ln>
            </c:spPr>
          </c:dPt>
          <c:dPt>
            <c:idx val="80"/>
            <c:spPr>
              <a:ln w="152400" cmpd="sng">
                <a:noFill/>
              </a:ln>
            </c:spPr>
          </c:dPt>
          <c:dPt>
            <c:idx val="81"/>
            <c:spPr>
              <a:ln w="152400" cmpd="sng">
                <a:noFill/>
              </a:ln>
            </c:spPr>
          </c:dPt>
          <c:dPt>
            <c:idx val="82"/>
            <c:spPr>
              <a:ln w="152400" cmpd="sng">
                <a:noFill/>
              </a:ln>
            </c:spPr>
          </c:dPt>
          <c:dPt>
            <c:idx val="83"/>
            <c:spPr>
              <a:ln w="152400" cmpd="sng">
                <a:noFill/>
              </a:ln>
            </c:spPr>
          </c:dPt>
          <c:dPt>
            <c:idx val="84"/>
            <c:spPr>
              <a:ln w="152400" cmpd="sng">
                <a:noFill/>
              </a:ln>
            </c:spPr>
          </c:dPt>
          <c:dPt>
            <c:idx val="92"/>
            <c:spPr>
              <a:ln w="152400" cmpd="sng">
                <a:noFill/>
              </a:ln>
            </c:spPr>
          </c:dPt>
          <c:dPt>
            <c:idx val="93"/>
            <c:spPr>
              <a:ln w="152400" cmpd="sng">
                <a:noFill/>
              </a:ln>
            </c:spPr>
          </c:dPt>
          <c:dPt>
            <c:idx val="94"/>
            <c:spPr>
              <a:ln w="152400" cmpd="sng">
                <a:noFill/>
              </a:ln>
            </c:spPr>
          </c:dPt>
          <c:dPt>
            <c:idx val="95"/>
            <c:spPr>
              <a:ln w="152400" cmpd="sng">
                <a:noFill/>
              </a:ln>
            </c:spPr>
          </c:dPt>
          <c:dPt>
            <c:idx val="96"/>
            <c:spPr>
              <a:ln w="152400" cmpd="sng">
                <a:noFill/>
              </a:ln>
            </c:spPr>
          </c:dPt>
          <c:dLbls>
            <c:delete val="1"/>
          </c:dLbls>
          <c:cat>
            <c:numRef>
              <c:f>Presidents!$N$2:$N$99</c:f>
              <c:numCache>
                <c:formatCode>m/d/yyyy</c:formatCode>
                <c:ptCount val="98"/>
                <c:pt idx="0">
                  <c:v>6230</c:v>
                </c:pt>
                <c:pt idx="1">
                  <c:v>6595</c:v>
                </c:pt>
                <c:pt idx="2">
                  <c:v>6960</c:v>
                </c:pt>
                <c:pt idx="3">
                  <c:v>7325</c:v>
                </c:pt>
                <c:pt idx="4">
                  <c:v>7691</c:v>
                </c:pt>
                <c:pt idx="5">
                  <c:v>8056</c:v>
                </c:pt>
                <c:pt idx="6">
                  <c:v>8421</c:v>
                </c:pt>
                <c:pt idx="7">
                  <c:v>8786</c:v>
                </c:pt>
                <c:pt idx="8">
                  <c:v>9152</c:v>
                </c:pt>
                <c:pt idx="9">
                  <c:v>9517</c:v>
                </c:pt>
                <c:pt idx="10">
                  <c:v>9882</c:v>
                </c:pt>
                <c:pt idx="11">
                  <c:v>10247</c:v>
                </c:pt>
                <c:pt idx="12">
                  <c:v>10613</c:v>
                </c:pt>
                <c:pt idx="13">
                  <c:v>10978</c:v>
                </c:pt>
                <c:pt idx="14">
                  <c:v>11343</c:v>
                </c:pt>
                <c:pt idx="15">
                  <c:v>11708</c:v>
                </c:pt>
                <c:pt idx="16">
                  <c:v>12074</c:v>
                </c:pt>
                <c:pt idx="17">
                  <c:v>12439</c:v>
                </c:pt>
                <c:pt idx="18">
                  <c:v>12804</c:v>
                </c:pt>
                <c:pt idx="19">
                  <c:v>13169</c:v>
                </c:pt>
                <c:pt idx="20">
                  <c:v>13535</c:v>
                </c:pt>
                <c:pt idx="21">
                  <c:v>13900</c:v>
                </c:pt>
                <c:pt idx="22">
                  <c:v>14265</c:v>
                </c:pt>
                <c:pt idx="23">
                  <c:v>14630</c:v>
                </c:pt>
                <c:pt idx="24">
                  <c:v>14996</c:v>
                </c:pt>
                <c:pt idx="25">
                  <c:v>15361</c:v>
                </c:pt>
                <c:pt idx="26">
                  <c:v>15726</c:v>
                </c:pt>
                <c:pt idx="27">
                  <c:v>16091</c:v>
                </c:pt>
                <c:pt idx="28">
                  <c:v>16457</c:v>
                </c:pt>
                <c:pt idx="29">
                  <c:v>16822</c:v>
                </c:pt>
                <c:pt idx="30">
                  <c:v>17187</c:v>
                </c:pt>
                <c:pt idx="31">
                  <c:v>17552</c:v>
                </c:pt>
                <c:pt idx="32">
                  <c:v>17918</c:v>
                </c:pt>
                <c:pt idx="33">
                  <c:v>18283</c:v>
                </c:pt>
                <c:pt idx="34">
                  <c:v>18648</c:v>
                </c:pt>
                <c:pt idx="35">
                  <c:v>19013</c:v>
                </c:pt>
                <c:pt idx="36">
                  <c:v>19379</c:v>
                </c:pt>
                <c:pt idx="37">
                  <c:v>19744</c:v>
                </c:pt>
                <c:pt idx="38">
                  <c:v>20109</c:v>
                </c:pt>
                <c:pt idx="39">
                  <c:v>20474</c:v>
                </c:pt>
                <c:pt idx="40">
                  <c:v>20840</c:v>
                </c:pt>
                <c:pt idx="41">
                  <c:v>21205</c:v>
                </c:pt>
                <c:pt idx="42">
                  <c:v>21570</c:v>
                </c:pt>
                <c:pt idx="43">
                  <c:v>21935</c:v>
                </c:pt>
                <c:pt idx="44">
                  <c:v>22301</c:v>
                </c:pt>
                <c:pt idx="45">
                  <c:v>22666</c:v>
                </c:pt>
                <c:pt idx="46">
                  <c:v>23031</c:v>
                </c:pt>
                <c:pt idx="47">
                  <c:v>23396</c:v>
                </c:pt>
                <c:pt idx="48">
                  <c:v>23762</c:v>
                </c:pt>
                <c:pt idx="49">
                  <c:v>24127</c:v>
                </c:pt>
                <c:pt idx="50">
                  <c:v>24492</c:v>
                </c:pt>
                <c:pt idx="51">
                  <c:v>24857</c:v>
                </c:pt>
                <c:pt idx="52">
                  <c:v>25223</c:v>
                </c:pt>
                <c:pt idx="53">
                  <c:v>25588</c:v>
                </c:pt>
                <c:pt idx="54">
                  <c:v>25953</c:v>
                </c:pt>
                <c:pt idx="55">
                  <c:v>26318</c:v>
                </c:pt>
                <c:pt idx="56">
                  <c:v>26684</c:v>
                </c:pt>
                <c:pt idx="57">
                  <c:v>27049</c:v>
                </c:pt>
                <c:pt idx="58">
                  <c:v>27414</c:v>
                </c:pt>
                <c:pt idx="59">
                  <c:v>27779</c:v>
                </c:pt>
                <c:pt idx="60">
                  <c:v>28145</c:v>
                </c:pt>
                <c:pt idx="61">
                  <c:v>28510</c:v>
                </c:pt>
                <c:pt idx="62">
                  <c:v>28875</c:v>
                </c:pt>
                <c:pt idx="63">
                  <c:v>29240</c:v>
                </c:pt>
                <c:pt idx="64">
                  <c:v>29606</c:v>
                </c:pt>
                <c:pt idx="65">
                  <c:v>29971</c:v>
                </c:pt>
                <c:pt idx="66">
                  <c:v>30336</c:v>
                </c:pt>
                <c:pt idx="67">
                  <c:v>30701</c:v>
                </c:pt>
                <c:pt idx="68">
                  <c:v>31067</c:v>
                </c:pt>
                <c:pt idx="69">
                  <c:v>31432</c:v>
                </c:pt>
                <c:pt idx="70">
                  <c:v>31797</c:v>
                </c:pt>
                <c:pt idx="71">
                  <c:v>32162</c:v>
                </c:pt>
                <c:pt idx="72">
                  <c:v>32528</c:v>
                </c:pt>
                <c:pt idx="73">
                  <c:v>32893</c:v>
                </c:pt>
                <c:pt idx="74">
                  <c:v>33258</c:v>
                </c:pt>
                <c:pt idx="75">
                  <c:v>33623</c:v>
                </c:pt>
                <c:pt idx="76">
                  <c:v>33989</c:v>
                </c:pt>
                <c:pt idx="77">
                  <c:v>34354</c:v>
                </c:pt>
                <c:pt idx="78">
                  <c:v>34719</c:v>
                </c:pt>
                <c:pt idx="79">
                  <c:v>35084</c:v>
                </c:pt>
                <c:pt idx="80">
                  <c:v>35450</c:v>
                </c:pt>
                <c:pt idx="81">
                  <c:v>35815</c:v>
                </c:pt>
                <c:pt idx="82">
                  <c:v>36180</c:v>
                </c:pt>
                <c:pt idx="83">
                  <c:v>36545</c:v>
                </c:pt>
                <c:pt idx="84">
                  <c:v>36911</c:v>
                </c:pt>
                <c:pt idx="85">
                  <c:v>37276</c:v>
                </c:pt>
                <c:pt idx="86">
                  <c:v>37641</c:v>
                </c:pt>
                <c:pt idx="87">
                  <c:v>38006</c:v>
                </c:pt>
                <c:pt idx="88">
                  <c:v>38372</c:v>
                </c:pt>
                <c:pt idx="89">
                  <c:v>38737</c:v>
                </c:pt>
                <c:pt idx="90">
                  <c:v>39102</c:v>
                </c:pt>
                <c:pt idx="91">
                  <c:v>39467</c:v>
                </c:pt>
                <c:pt idx="92">
                  <c:v>39833</c:v>
                </c:pt>
                <c:pt idx="93">
                  <c:v>40198</c:v>
                </c:pt>
                <c:pt idx="94">
                  <c:v>40563</c:v>
                </c:pt>
                <c:pt idx="95">
                  <c:v>40928</c:v>
                </c:pt>
                <c:pt idx="96">
                  <c:v>41294</c:v>
                </c:pt>
                <c:pt idx="97">
                  <c:v>41659</c:v>
                </c:pt>
              </c:numCache>
            </c:numRef>
          </c:cat>
          <c:val>
            <c:numRef>
              <c:f>'Composite Spreadsheet'!$C$3:$C$99</c:f>
              <c:numCache>
                <c:formatCode>General</c:formatCode>
                <c:ptCount val="97"/>
                <c:pt idx="0">
                  <c:v>-0.2</c:v>
                </c:pt>
                <c:pt idx="1">
                  <c:v>-0.2</c:v>
                </c:pt>
                <c:pt idx="2">
                  <c:v>-0.2</c:v>
                </c:pt>
                <c:pt idx="3">
                  <c:v>-0.2</c:v>
                </c:pt>
                <c:pt idx="4">
                  <c:v>1</c:v>
                </c:pt>
                <c:pt idx="5">
                  <c:v>1</c:v>
                </c:pt>
                <c:pt idx="6">
                  <c:v>1</c:v>
                </c:pt>
                <c:pt idx="7">
                  <c:v>1</c:v>
                </c:pt>
                <c:pt idx="8">
                  <c:v>1</c:v>
                </c:pt>
                <c:pt idx="9">
                  <c:v>1</c:v>
                </c:pt>
                <c:pt idx="10">
                  <c:v>1</c:v>
                </c:pt>
                <c:pt idx="11">
                  <c:v>1</c:v>
                </c:pt>
                <c:pt idx="12">
                  <c:v>1</c:v>
                </c:pt>
                <c:pt idx="13">
                  <c:v>1</c:v>
                </c:pt>
                <c:pt idx="14">
                  <c:v>1</c:v>
                </c:pt>
                <c:pt idx="15">
                  <c:v>1</c:v>
                </c:pt>
                <c:pt idx="16">
                  <c:v>-0.2</c:v>
                </c:pt>
                <c:pt idx="17">
                  <c:v>-0.2</c:v>
                </c:pt>
                <c:pt idx="18">
                  <c:v>-0.2</c:v>
                </c:pt>
                <c:pt idx="19">
                  <c:v>-0.2</c:v>
                </c:pt>
                <c:pt idx="20">
                  <c:v>-0.2</c:v>
                </c:pt>
                <c:pt idx="21">
                  <c:v>-0.2</c:v>
                </c:pt>
                <c:pt idx="22">
                  <c:v>-0.2</c:v>
                </c:pt>
                <c:pt idx="23">
                  <c:v>-0.2</c:v>
                </c:pt>
                <c:pt idx="24">
                  <c:v>-0.2</c:v>
                </c:pt>
                <c:pt idx="25">
                  <c:v>-0.2</c:v>
                </c:pt>
                <c:pt idx="26">
                  <c:v>-0.2</c:v>
                </c:pt>
                <c:pt idx="27">
                  <c:v>-0.2</c:v>
                </c:pt>
                <c:pt idx="28">
                  <c:v>-0.2</c:v>
                </c:pt>
                <c:pt idx="29">
                  <c:v>-0.2</c:v>
                </c:pt>
                <c:pt idx="30">
                  <c:v>-0.2</c:v>
                </c:pt>
                <c:pt idx="31">
                  <c:v>-0.2</c:v>
                </c:pt>
                <c:pt idx="32">
                  <c:v>-0.2</c:v>
                </c:pt>
                <c:pt idx="33">
                  <c:v>-0.2</c:v>
                </c:pt>
                <c:pt idx="34">
                  <c:v>-0.2</c:v>
                </c:pt>
                <c:pt idx="35">
                  <c:v>-0.2</c:v>
                </c:pt>
                <c:pt idx="36">
                  <c:v>1</c:v>
                </c:pt>
                <c:pt idx="37">
                  <c:v>1</c:v>
                </c:pt>
                <c:pt idx="38">
                  <c:v>1</c:v>
                </c:pt>
                <c:pt idx="39">
                  <c:v>1</c:v>
                </c:pt>
                <c:pt idx="40">
                  <c:v>1</c:v>
                </c:pt>
                <c:pt idx="41">
                  <c:v>1</c:v>
                </c:pt>
                <c:pt idx="42">
                  <c:v>1</c:v>
                </c:pt>
                <c:pt idx="43">
                  <c:v>1</c:v>
                </c:pt>
                <c:pt idx="44">
                  <c:v>-0.2</c:v>
                </c:pt>
                <c:pt idx="45">
                  <c:v>-0.2</c:v>
                </c:pt>
                <c:pt idx="46">
                  <c:v>-0.2</c:v>
                </c:pt>
                <c:pt idx="47">
                  <c:v>-0.2</c:v>
                </c:pt>
                <c:pt idx="48">
                  <c:v>-0.2</c:v>
                </c:pt>
                <c:pt idx="49">
                  <c:v>-0.2</c:v>
                </c:pt>
                <c:pt idx="50">
                  <c:v>-0.2</c:v>
                </c:pt>
                <c:pt idx="51">
                  <c:v>-0.2</c:v>
                </c:pt>
                <c:pt idx="52">
                  <c:v>1</c:v>
                </c:pt>
                <c:pt idx="53">
                  <c:v>1</c:v>
                </c:pt>
                <c:pt idx="54">
                  <c:v>1</c:v>
                </c:pt>
                <c:pt idx="55">
                  <c:v>1</c:v>
                </c:pt>
                <c:pt idx="56">
                  <c:v>1</c:v>
                </c:pt>
                <c:pt idx="57">
                  <c:v>1</c:v>
                </c:pt>
                <c:pt idx="58">
                  <c:v>1</c:v>
                </c:pt>
                <c:pt idx="59">
                  <c:v>1</c:v>
                </c:pt>
                <c:pt idx="60">
                  <c:v>-0.2</c:v>
                </c:pt>
                <c:pt idx="61">
                  <c:v>-0.2</c:v>
                </c:pt>
                <c:pt idx="62">
                  <c:v>-0.2</c:v>
                </c:pt>
                <c:pt idx="63">
                  <c:v>-0.2</c:v>
                </c:pt>
                <c:pt idx="64">
                  <c:v>1</c:v>
                </c:pt>
                <c:pt idx="65">
                  <c:v>1</c:v>
                </c:pt>
                <c:pt idx="66">
                  <c:v>1</c:v>
                </c:pt>
                <c:pt idx="67">
                  <c:v>1</c:v>
                </c:pt>
                <c:pt idx="68">
                  <c:v>1</c:v>
                </c:pt>
                <c:pt idx="69">
                  <c:v>1</c:v>
                </c:pt>
                <c:pt idx="70">
                  <c:v>1</c:v>
                </c:pt>
                <c:pt idx="71">
                  <c:v>1</c:v>
                </c:pt>
                <c:pt idx="72">
                  <c:v>1</c:v>
                </c:pt>
                <c:pt idx="73">
                  <c:v>1</c:v>
                </c:pt>
                <c:pt idx="74">
                  <c:v>1</c:v>
                </c:pt>
                <c:pt idx="75">
                  <c:v>1</c:v>
                </c:pt>
                <c:pt idx="76">
                  <c:v>-0.2</c:v>
                </c:pt>
                <c:pt idx="77">
                  <c:v>-0.2</c:v>
                </c:pt>
                <c:pt idx="78">
                  <c:v>-0.2</c:v>
                </c:pt>
                <c:pt idx="79">
                  <c:v>-0.2</c:v>
                </c:pt>
                <c:pt idx="80">
                  <c:v>-0.2</c:v>
                </c:pt>
                <c:pt idx="81">
                  <c:v>-0.2</c:v>
                </c:pt>
                <c:pt idx="82">
                  <c:v>-0.2</c:v>
                </c:pt>
                <c:pt idx="83">
                  <c:v>-0.2</c:v>
                </c:pt>
                <c:pt idx="84">
                  <c:v>1</c:v>
                </c:pt>
                <c:pt idx="85">
                  <c:v>1</c:v>
                </c:pt>
                <c:pt idx="86">
                  <c:v>1</c:v>
                </c:pt>
                <c:pt idx="87">
                  <c:v>1</c:v>
                </c:pt>
                <c:pt idx="88">
                  <c:v>1</c:v>
                </c:pt>
                <c:pt idx="89">
                  <c:v>1</c:v>
                </c:pt>
                <c:pt idx="90">
                  <c:v>1</c:v>
                </c:pt>
                <c:pt idx="91">
                  <c:v>1</c:v>
                </c:pt>
                <c:pt idx="92">
                  <c:v>-0.2</c:v>
                </c:pt>
                <c:pt idx="93">
                  <c:v>-0.2</c:v>
                </c:pt>
                <c:pt idx="94">
                  <c:v>-0.2</c:v>
                </c:pt>
                <c:pt idx="95">
                  <c:v>-0.2</c:v>
                </c:pt>
                <c:pt idx="96">
                  <c:v>-0.2</c:v>
                </c:pt>
              </c:numCache>
            </c:numRef>
          </c:val>
        </c:ser>
        <c:ser>
          <c:idx val="2"/>
          <c:order val="2"/>
          <c:tx>
            <c:strRef>
              <c:f>'Composite Spreadsheet'!$E$2</c:f>
              <c:strCache>
                <c:ptCount val="1"/>
                <c:pt idx="0">
                  <c:v>% Senate Dems</c:v>
                </c:pt>
              </c:strCache>
            </c:strRef>
          </c:tx>
          <c:spPr>
            <a:ln w="114300">
              <a:solidFill>
                <a:srgbClr val="0070C0"/>
              </a:solidFill>
              <a:prstDash val="dash"/>
            </a:ln>
          </c:spPr>
          <c:marker>
            <c:symbol val="none"/>
          </c:marker>
          <c:dLbls>
            <c:delete val="1"/>
          </c:dLbls>
          <c:val>
            <c:numRef>
              <c:f>'Composite Spreadsheet'!$E$3:$E$100</c:f>
              <c:numCache>
                <c:formatCode>0.00</c:formatCode>
                <c:ptCount val="98"/>
                <c:pt idx="0">
                  <c:v>1.53</c:v>
                </c:pt>
                <c:pt idx="1">
                  <c:v>1.53</c:v>
                </c:pt>
                <c:pt idx="2">
                  <c:v>1.47</c:v>
                </c:pt>
                <c:pt idx="3">
                  <c:v>1.47</c:v>
                </c:pt>
                <c:pt idx="4">
                  <c:v>1.37</c:v>
                </c:pt>
                <c:pt idx="5">
                  <c:v>1.37</c:v>
                </c:pt>
                <c:pt idx="6">
                  <c:v>1.43</c:v>
                </c:pt>
                <c:pt idx="7">
                  <c:v>1.43</c:v>
                </c:pt>
                <c:pt idx="8">
                  <c:v>1.4</c:v>
                </c:pt>
                <c:pt idx="9">
                  <c:v>1.4</c:v>
                </c:pt>
                <c:pt idx="10">
                  <c:v>1.47</c:v>
                </c:pt>
                <c:pt idx="11">
                  <c:v>1.47</c:v>
                </c:pt>
                <c:pt idx="12">
                  <c:v>1.3900000000000001</c:v>
                </c:pt>
                <c:pt idx="13">
                  <c:v>1.3900000000000001</c:v>
                </c:pt>
                <c:pt idx="14">
                  <c:v>1.47</c:v>
                </c:pt>
                <c:pt idx="15">
                  <c:v>1.47</c:v>
                </c:pt>
                <c:pt idx="16">
                  <c:v>1.5899999999999999</c:v>
                </c:pt>
                <c:pt idx="17">
                  <c:v>1.5899999999999999</c:v>
                </c:pt>
                <c:pt idx="18">
                  <c:v>1.69</c:v>
                </c:pt>
                <c:pt idx="19">
                  <c:v>1.69</c:v>
                </c:pt>
                <c:pt idx="20">
                  <c:v>1.75</c:v>
                </c:pt>
                <c:pt idx="21">
                  <c:v>1.75</c:v>
                </c:pt>
                <c:pt idx="22">
                  <c:v>1.69</c:v>
                </c:pt>
                <c:pt idx="23">
                  <c:v>1.69</c:v>
                </c:pt>
                <c:pt idx="24">
                  <c:v>1.6600000000000001</c:v>
                </c:pt>
                <c:pt idx="25">
                  <c:v>1.6600000000000001</c:v>
                </c:pt>
                <c:pt idx="26">
                  <c:v>1.5699999999999998</c:v>
                </c:pt>
                <c:pt idx="27">
                  <c:v>1.5699999999999998</c:v>
                </c:pt>
                <c:pt idx="28">
                  <c:v>1.5699999999999998</c:v>
                </c:pt>
                <c:pt idx="29">
                  <c:v>1.5699999999999998</c:v>
                </c:pt>
                <c:pt idx="30">
                  <c:v>1.45</c:v>
                </c:pt>
                <c:pt idx="31">
                  <c:v>1.45</c:v>
                </c:pt>
                <c:pt idx="32">
                  <c:v>1.54</c:v>
                </c:pt>
                <c:pt idx="33">
                  <c:v>1.54</c:v>
                </c:pt>
                <c:pt idx="34">
                  <c:v>1.48</c:v>
                </c:pt>
                <c:pt idx="35">
                  <c:v>1.48</c:v>
                </c:pt>
                <c:pt idx="36">
                  <c:v>1.46</c:v>
                </c:pt>
                <c:pt idx="37">
                  <c:v>1.46</c:v>
                </c:pt>
                <c:pt idx="38">
                  <c:v>1.48</c:v>
                </c:pt>
                <c:pt idx="39">
                  <c:v>1.48</c:v>
                </c:pt>
                <c:pt idx="40">
                  <c:v>1.49</c:v>
                </c:pt>
                <c:pt idx="41">
                  <c:v>1.49</c:v>
                </c:pt>
                <c:pt idx="42">
                  <c:v>1.6400000000000001</c:v>
                </c:pt>
                <c:pt idx="43">
                  <c:v>1.6400000000000001</c:v>
                </c:pt>
                <c:pt idx="44">
                  <c:v>1.6400000000000001</c:v>
                </c:pt>
                <c:pt idx="45">
                  <c:v>1.6400000000000001</c:v>
                </c:pt>
                <c:pt idx="46">
                  <c:v>1.67</c:v>
                </c:pt>
                <c:pt idx="47">
                  <c:v>1.67</c:v>
                </c:pt>
                <c:pt idx="48">
                  <c:v>1.6800000000000002</c:v>
                </c:pt>
                <c:pt idx="49">
                  <c:v>1.6800000000000002</c:v>
                </c:pt>
                <c:pt idx="50">
                  <c:v>1.6400000000000001</c:v>
                </c:pt>
                <c:pt idx="51">
                  <c:v>1.6400000000000001</c:v>
                </c:pt>
                <c:pt idx="52">
                  <c:v>1.58</c:v>
                </c:pt>
                <c:pt idx="53">
                  <c:v>1.58</c:v>
                </c:pt>
                <c:pt idx="54">
                  <c:v>1.54</c:v>
                </c:pt>
                <c:pt idx="55">
                  <c:v>1.54</c:v>
                </c:pt>
                <c:pt idx="56">
                  <c:v>1.56</c:v>
                </c:pt>
                <c:pt idx="57">
                  <c:v>1.56</c:v>
                </c:pt>
                <c:pt idx="58">
                  <c:v>1.6099999999999999</c:v>
                </c:pt>
                <c:pt idx="59">
                  <c:v>1.6099999999999999</c:v>
                </c:pt>
                <c:pt idx="60">
                  <c:v>1.6099999999999999</c:v>
                </c:pt>
                <c:pt idx="61">
                  <c:v>1.6099999999999999</c:v>
                </c:pt>
                <c:pt idx="62">
                  <c:v>1.58</c:v>
                </c:pt>
                <c:pt idx="63">
                  <c:v>1.58</c:v>
                </c:pt>
                <c:pt idx="64">
                  <c:v>1.46</c:v>
                </c:pt>
                <c:pt idx="65">
                  <c:v>1.46</c:v>
                </c:pt>
                <c:pt idx="66">
                  <c:v>1.46</c:v>
                </c:pt>
                <c:pt idx="67">
                  <c:v>1.46</c:v>
                </c:pt>
                <c:pt idx="68">
                  <c:v>1.47</c:v>
                </c:pt>
                <c:pt idx="69">
                  <c:v>1.47</c:v>
                </c:pt>
                <c:pt idx="70">
                  <c:v>1.55</c:v>
                </c:pt>
                <c:pt idx="71">
                  <c:v>1.55</c:v>
                </c:pt>
                <c:pt idx="72">
                  <c:v>1.55</c:v>
                </c:pt>
                <c:pt idx="73">
                  <c:v>1.55</c:v>
                </c:pt>
                <c:pt idx="74">
                  <c:v>1.56</c:v>
                </c:pt>
                <c:pt idx="75">
                  <c:v>1.56</c:v>
                </c:pt>
                <c:pt idx="76">
                  <c:v>1.5699999999999998</c:v>
                </c:pt>
                <c:pt idx="77">
                  <c:v>1.5699999999999998</c:v>
                </c:pt>
                <c:pt idx="78">
                  <c:v>1.48</c:v>
                </c:pt>
                <c:pt idx="79">
                  <c:v>1.48</c:v>
                </c:pt>
                <c:pt idx="80">
                  <c:v>1.45</c:v>
                </c:pt>
                <c:pt idx="81">
                  <c:v>1.45</c:v>
                </c:pt>
                <c:pt idx="82">
                  <c:v>1.45</c:v>
                </c:pt>
                <c:pt idx="83">
                  <c:v>1.45</c:v>
                </c:pt>
                <c:pt idx="84">
                  <c:v>1.5</c:v>
                </c:pt>
                <c:pt idx="85">
                  <c:v>1.5</c:v>
                </c:pt>
                <c:pt idx="86">
                  <c:v>1.48</c:v>
                </c:pt>
                <c:pt idx="87">
                  <c:v>1.48</c:v>
                </c:pt>
                <c:pt idx="88">
                  <c:v>1.44</c:v>
                </c:pt>
                <c:pt idx="89">
                  <c:v>1.44</c:v>
                </c:pt>
                <c:pt idx="90">
                  <c:v>1.49</c:v>
                </c:pt>
                <c:pt idx="91">
                  <c:v>1.49</c:v>
                </c:pt>
                <c:pt idx="92">
                  <c:v>1.5699999999999998</c:v>
                </c:pt>
                <c:pt idx="93">
                  <c:v>1.5699999999999998</c:v>
                </c:pt>
                <c:pt idx="94">
                  <c:v>1.51</c:v>
                </c:pt>
                <c:pt idx="95">
                  <c:v>1.51</c:v>
                </c:pt>
                <c:pt idx="96">
                  <c:v>1.54</c:v>
                </c:pt>
                <c:pt idx="97">
                  <c:v>1.54</c:v>
                </c:pt>
              </c:numCache>
            </c:numRef>
          </c:val>
        </c:ser>
        <c:ser>
          <c:idx val="3"/>
          <c:order val="3"/>
          <c:tx>
            <c:strRef>
              <c:f>'Composite Spreadsheet'!$G$2</c:f>
              <c:strCache>
                <c:ptCount val="1"/>
                <c:pt idx="0">
                  <c:v>% House Dems</c:v>
                </c:pt>
              </c:strCache>
            </c:strRef>
          </c:tx>
          <c:spPr>
            <a:ln w="114300">
              <a:solidFill>
                <a:srgbClr val="0070C0"/>
              </a:solidFill>
              <a:prstDash val="sysDot"/>
            </a:ln>
          </c:spPr>
          <c:marker>
            <c:symbol val="none"/>
          </c:marker>
          <c:dLbls>
            <c:delete val="1"/>
          </c:dLbls>
          <c:val>
            <c:numRef>
              <c:f>'Composite Spreadsheet'!$G$3:$G$100</c:f>
              <c:numCache>
                <c:formatCode>0.00</c:formatCode>
                <c:ptCount val="98"/>
                <c:pt idx="0">
                  <c:v>1.4827586206896552</c:v>
                </c:pt>
                <c:pt idx="1">
                  <c:v>1.4827586206896552</c:v>
                </c:pt>
                <c:pt idx="2">
                  <c:v>1.439080459770115</c:v>
                </c:pt>
                <c:pt idx="3">
                  <c:v>1.439080459770115</c:v>
                </c:pt>
                <c:pt idx="4">
                  <c:v>1.3034482758620689</c:v>
                </c:pt>
                <c:pt idx="5">
                  <c:v>1.3034482758620689</c:v>
                </c:pt>
                <c:pt idx="6">
                  <c:v>1.4758620689655173</c:v>
                </c:pt>
                <c:pt idx="7">
                  <c:v>1.4758620689655173</c:v>
                </c:pt>
                <c:pt idx="8">
                  <c:v>1.4206896551724137</c:v>
                </c:pt>
                <c:pt idx="9">
                  <c:v>1.4206896551724137</c:v>
                </c:pt>
                <c:pt idx="10">
                  <c:v>1.4482758620689655</c:v>
                </c:pt>
                <c:pt idx="11">
                  <c:v>1.4482758620689655</c:v>
                </c:pt>
                <c:pt idx="12">
                  <c:v>1.3747126436781609</c:v>
                </c:pt>
                <c:pt idx="13">
                  <c:v>1.3747126436781609</c:v>
                </c:pt>
                <c:pt idx="14">
                  <c:v>1.4965517241379311</c:v>
                </c:pt>
                <c:pt idx="15">
                  <c:v>1.4965517241379311</c:v>
                </c:pt>
                <c:pt idx="16">
                  <c:v>1.7195402298850575</c:v>
                </c:pt>
                <c:pt idx="17">
                  <c:v>1.7195402298850575</c:v>
                </c:pt>
                <c:pt idx="18">
                  <c:v>1.7402298850574711</c:v>
                </c:pt>
                <c:pt idx="19">
                  <c:v>1.7402298850574711</c:v>
                </c:pt>
                <c:pt idx="20">
                  <c:v>1.7655172413793103</c:v>
                </c:pt>
                <c:pt idx="21">
                  <c:v>1.7655172413793103</c:v>
                </c:pt>
                <c:pt idx="22">
                  <c:v>1.6022988505747127</c:v>
                </c:pt>
                <c:pt idx="23">
                  <c:v>1.6022988505747127</c:v>
                </c:pt>
                <c:pt idx="24">
                  <c:v>1.613793103448276</c:v>
                </c:pt>
                <c:pt idx="25">
                  <c:v>1.613793103448276</c:v>
                </c:pt>
                <c:pt idx="26">
                  <c:v>1.510344827586207</c:v>
                </c:pt>
                <c:pt idx="27">
                  <c:v>1.510344827586207</c:v>
                </c:pt>
                <c:pt idx="28">
                  <c:v>1.5586206896551724</c:v>
                </c:pt>
                <c:pt idx="29">
                  <c:v>1.5586206896551724</c:v>
                </c:pt>
                <c:pt idx="30">
                  <c:v>1.4321839080459771</c:v>
                </c:pt>
                <c:pt idx="31">
                  <c:v>1.4321839080459771</c:v>
                </c:pt>
                <c:pt idx="32">
                  <c:v>1.6045977011494252</c:v>
                </c:pt>
                <c:pt idx="33">
                  <c:v>1.6045977011494252</c:v>
                </c:pt>
                <c:pt idx="34">
                  <c:v>1.5379310344827586</c:v>
                </c:pt>
                <c:pt idx="35">
                  <c:v>1.5379310344827586</c:v>
                </c:pt>
                <c:pt idx="36">
                  <c:v>1.489655172413793</c:v>
                </c:pt>
                <c:pt idx="37">
                  <c:v>1.489655172413793</c:v>
                </c:pt>
                <c:pt idx="38">
                  <c:v>1.5333333333333332</c:v>
                </c:pt>
                <c:pt idx="39">
                  <c:v>1.5333333333333332</c:v>
                </c:pt>
                <c:pt idx="40">
                  <c:v>1.5379310344827586</c:v>
                </c:pt>
                <c:pt idx="41">
                  <c:v>1.5379310344827586</c:v>
                </c:pt>
                <c:pt idx="42">
                  <c:v>1.6505747126436781</c:v>
                </c:pt>
                <c:pt idx="43">
                  <c:v>1.6505747126436781</c:v>
                </c:pt>
                <c:pt idx="44">
                  <c:v>1.6022988505747127</c:v>
                </c:pt>
                <c:pt idx="45">
                  <c:v>1.6022988505747127</c:v>
                </c:pt>
                <c:pt idx="46">
                  <c:v>1.5931034482758619</c:v>
                </c:pt>
                <c:pt idx="47">
                  <c:v>1.5931034482758619</c:v>
                </c:pt>
                <c:pt idx="48">
                  <c:v>1.6781609195402298</c:v>
                </c:pt>
                <c:pt idx="49">
                  <c:v>1.6781609195402298</c:v>
                </c:pt>
                <c:pt idx="50">
                  <c:v>1.5701149425287357</c:v>
                </c:pt>
                <c:pt idx="51">
                  <c:v>1.5701149425287357</c:v>
                </c:pt>
                <c:pt idx="52">
                  <c:v>1.5586206896551724</c:v>
                </c:pt>
                <c:pt idx="53">
                  <c:v>1.5586206896551724</c:v>
                </c:pt>
                <c:pt idx="54">
                  <c:v>1.5862068965517242</c:v>
                </c:pt>
                <c:pt idx="55">
                  <c:v>1.5862068965517242</c:v>
                </c:pt>
                <c:pt idx="56">
                  <c:v>1.5563218390804598</c:v>
                </c:pt>
                <c:pt idx="57">
                  <c:v>1.5563218390804598</c:v>
                </c:pt>
                <c:pt idx="58">
                  <c:v>1.6689655172413793</c:v>
                </c:pt>
                <c:pt idx="59">
                  <c:v>1.6689655172413793</c:v>
                </c:pt>
                <c:pt idx="60">
                  <c:v>1.6712643678160921</c:v>
                </c:pt>
                <c:pt idx="61">
                  <c:v>1.6712643678160921</c:v>
                </c:pt>
                <c:pt idx="62">
                  <c:v>1.6367816091954022</c:v>
                </c:pt>
                <c:pt idx="63">
                  <c:v>1.6367816091954022</c:v>
                </c:pt>
                <c:pt idx="64">
                  <c:v>1.5563218390804598</c:v>
                </c:pt>
                <c:pt idx="65">
                  <c:v>1.5563218390804598</c:v>
                </c:pt>
                <c:pt idx="66">
                  <c:v>1.6183908045977011</c:v>
                </c:pt>
                <c:pt idx="67">
                  <c:v>1.6183908045977011</c:v>
                </c:pt>
                <c:pt idx="68">
                  <c:v>1.5816091954022988</c:v>
                </c:pt>
                <c:pt idx="69">
                  <c:v>1.5816091954022988</c:v>
                </c:pt>
                <c:pt idx="70">
                  <c:v>1.5931034482758619</c:v>
                </c:pt>
                <c:pt idx="71">
                  <c:v>1.5931034482758619</c:v>
                </c:pt>
                <c:pt idx="72">
                  <c:v>1.5977011494252875</c:v>
                </c:pt>
                <c:pt idx="73">
                  <c:v>1.5977011494252875</c:v>
                </c:pt>
                <c:pt idx="74">
                  <c:v>1.613793103448276</c:v>
                </c:pt>
                <c:pt idx="75">
                  <c:v>1.613793103448276</c:v>
                </c:pt>
                <c:pt idx="76">
                  <c:v>1.5931034482758619</c:v>
                </c:pt>
                <c:pt idx="77">
                  <c:v>1.5931034482758619</c:v>
                </c:pt>
                <c:pt idx="78">
                  <c:v>1.4689655172413794</c:v>
                </c:pt>
                <c:pt idx="79">
                  <c:v>1.4689655172413794</c:v>
                </c:pt>
                <c:pt idx="80">
                  <c:v>1.4758620689655173</c:v>
                </c:pt>
                <c:pt idx="81">
                  <c:v>1.4758620689655173</c:v>
                </c:pt>
                <c:pt idx="82">
                  <c:v>1.4850574712643678</c:v>
                </c:pt>
                <c:pt idx="83">
                  <c:v>1.4850574712643678</c:v>
                </c:pt>
                <c:pt idx="84">
                  <c:v>1.4873563218390804</c:v>
                </c:pt>
                <c:pt idx="85">
                  <c:v>1.4873563218390804</c:v>
                </c:pt>
                <c:pt idx="86">
                  <c:v>1.4712643678160919</c:v>
                </c:pt>
                <c:pt idx="87">
                  <c:v>1.4712643678160919</c:v>
                </c:pt>
                <c:pt idx="88">
                  <c:v>1.464367816091954</c:v>
                </c:pt>
                <c:pt idx="89">
                  <c:v>1.464367816091954</c:v>
                </c:pt>
                <c:pt idx="90">
                  <c:v>1.535632183908046</c:v>
                </c:pt>
                <c:pt idx="91">
                  <c:v>1.535632183908046</c:v>
                </c:pt>
                <c:pt idx="92">
                  <c:v>1.5885057471264368</c:v>
                </c:pt>
                <c:pt idx="93">
                  <c:v>1.5885057471264368</c:v>
                </c:pt>
                <c:pt idx="94">
                  <c:v>1.4436781609195402</c:v>
                </c:pt>
                <c:pt idx="95">
                  <c:v>1.4436781609195402</c:v>
                </c:pt>
                <c:pt idx="96">
                  <c:v>1.4620689655172414</c:v>
                </c:pt>
                <c:pt idx="97">
                  <c:v>1.4620689655172414</c:v>
                </c:pt>
              </c:numCache>
            </c:numRef>
          </c:val>
        </c:ser>
        <c:ser>
          <c:idx val="4"/>
          <c:order val="4"/>
          <c:tx>
            <c:strRef>
              <c:f>'Composite Spreadsheet'!$F$2</c:f>
              <c:strCache>
                <c:ptCount val="1"/>
                <c:pt idx="0">
                  <c:v>% Senate Reps</c:v>
                </c:pt>
              </c:strCache>
            </c:strRef>
          </c:tx>
          <c:spPr>
            <a:ln w="114300">
              <a:solidFill>
                <a:srgbClr val="FF0000"/>
              </a:solidFill>
              <a:prstDash val="dash"/>
            </a:ln>
          </c:spPr>
          <c:marker>
            <c:symbol val="none"/>
          </c:marker>
          <c:dLbls>
            <c:delete val="1"/>
          </c:dLbls>
          <c:val>
            <c:numRef>
              <c:f>'Composite Spreadsheet'!$F$3:$F$100</c:f>
              <c:numCache>
                <c:formatCode>0.00</c:formatCode>
                <c:ptCount val="98"/>
                <c:pt idx="0">
                  <c:v>1.42</c:v>
                </c:pt>
                <c:pt idx="1">
                  <c:v>1.42</c:v>
                </c:pt>
                <c:pt idx="2">
                  <c:v>1.48</c:v>
                </c:pt>
                <c:pt idx="3">
                  <c:v>1.48</c:v>
                </c:pt>
                <c:pt idx="4">
                  <c:v>1.5899999999999999</c:v>
                </c:pt>
                <c:pt idx="5">
                  <c:v>1.5899999999999999</c:v>
                </c:pt>
                <c:pt idx="6">
                  <c:v>1.51</c:v>
                </c:pt>
                <c:pt idx="7">
                  <c:v>1.51</c:v>
                </c:pt>
                <c:pt idx="8">
                  <c:v>1.54</c:v>
                </c:pt>
                <c:pt idx="9">
                  <c:v>1.54</c:v>
                </c:pt>
                <c:pt idx="10">
                  <c:v>1.48</c:v>
                </c:pt>
                <c:pt idx="11">
                  <c:v>1.48</c:v>
                </c:pt>
                <c:pt idx="12">
                  <c:v>1.56</c:v>
                </c:pt>
                <c:pt idx="13">
                  <c:v>1.56</c:v>
                </c:pt>
                <c:pt idx="14">
                  <c:v>1.48</c:v>
                </c:pt>
                <c:pt idx="15">
                  <c:v>1.48</c:v>
                </c:pt>
                <c:pt idx="16">
                  <c:v>1.3599999999999999</c:v>
                </c:pt>
                <c:pt idx="17">
                  <c:v>1.3599999999999999</c:v>
                </c:pt>
                <c:pt idx="18">
                  <c:v>1.25</c:v>
                </c:pt>
                <c:pt idx="19">
                  <c:v>1.25</c:v>
                </c:pt>
                <c:pt idx="20">
                  <c:v>1.17</c:v>
                </c:pt>
                <c:pt idx="21">
                  <c:v>1.17</c:v>
                </c:pt>
                <c:pt idx="22">
                  <c:v>1.23</c:v>
                </c:pt>
                <c:pt idx="23">
                  <c:v>1.23</c:v>
                </c:pt>
                <c:pt idx="24">
                  <c:v>1.28</c:v>
                </c:pt>
                <c:pt idx="25">
                  <c:v>1.28</c:v>
                </c:pt>
                <c:pt idx="26">
                  <c:v>1.38</c:v>
                </c:pt>
                <c:pt idx="27">
                  <c:v>1.38</c:v>
                </c:pt>
                <c:pt idx="28">
                  <c:v>1.38</c:v>
                </c:pt>
                <c:pt idx="29">
                  <c:v>1.38</c:v>
                </c:pt>
                <c:pt idx="30">
                  <c:v>1.51</c:v>
                </c:pt>
                <c:pt idx="31">
                  <c:v>1.51</c:v>
                </c:pt>
                <c:pt idx="32">
                  <c:v>1.42</c:v>
                </c:pt>
                <c:pt idx="33">
                  <c:v>1.42</c:v>
                </c:pt>
                <c:pt idx="34">
                  <c:v>1.47</c:v>
                </c:pt>
                <c:pt idx="35">
                  <c:v>1.47</c:v>
                </c:pt>
                <c:pt idx="36">
                  <c:v>1.48</c:v>
                </c:pt>
                <c:pt idx="37">
                  <c:v>1.48</c:v>
                </c:pt>
                <c:pt idx="38">
                  <c:v>1.47</c:v>
                </c:pt>
                <c:pt idx="39">
                  <c:v>1.47</c:v>
                </c:pt>
                <c:pt idx="40">
                  <c:v>1.47</c:v>
                </c:pt>
                <c:pt idx="41">
                  <c:v>1.47</c:v>
                </c:pt>
                <c:pt idx="42">
                  <c:v>1.34</c:v>
                </c:pt>
                <c:pt idx="43">
                  <c:v>1.34</c:v>
                </c:pt>
                <c:pt idx="44">
                  <c:v>1.3599999999999999</c:v>
                </c:pt>
                <c:pt idx="45">
                  <c:v>1.3599999999999999</c:v>
                </c:pt>
                <c:pt idx="46">
                  <c:v>1.33</c:v>
                </c:pt>
                <c:pt idx="47">
                  <c:v>1.33</c:v>
                </c:pt>
                <c:pt idx="48">
                  <c:v>1.32</c:v>
                </c:pt>
                <c:pt idx="49">
                  <c:v>1.32</c:v>
                </c:pt>
                <c:pt idx="50">
                  <c:v>1.3599999999999999</c:v>
                </c:pt>
                <c:pt idx="51">
                  <c:v>1.3599999999999999</c:v>
                </c:pt>
                <c:pt idx="52">
                  <c:v>1.42</c:v>
                </c:pt>
                <c:pt idx="53">
                  <c:v>1.42</c:v>
                </c:pt>
                <c:pt idx="54">
                  <c:v>1.44</c:v>
                </c:pt>
                <c:pt idx="55">
                  <c:v>1.44</c:v>
                </c:pt>
                <c:pt idx="56">
                  <c:v>1.42</c:v>
                </c:pt>
                <c:pt idx="57">
                  <c:v>1.42</c:v>
                </c:pt>
                <c:pt idx="58">
                  <c:v>1.37</c:v>
                </c:pt>
                <c:pt idx="59">
                  <c:v>1.37</c:v>
                </c:pt>
                <c:pt idx="60">
                  <c:v>1.38</c:v>
                </c:pt>
                <c:pt idx="61">
                  <c:v>1.38</c:v>
                </c:pt>
                <c:pt idx="62">
                  <c:v>1.41</c:v>
                </c:pt>
                <c:pt idx="63">
                  <c:v>1.41</c:v>
                </c:pt>
                <c:pt idx="64">
                  <c:v>1.53</c:v>
                </c:pt>
                <c:pt idx="65">
                  <c:v>1.53</c:v>
                </c:pt>
                <c:pt idx="66">
                  <c:v>1.54</c:v>
                </c:pt>
                <c:pt idx="67">
                  <c:v>1.54</c:v>
                </c:pt>
                <c:pt idx="68">
                  <c:v>1.53</c:v>
                </c:pt>
                <c:pt idx="69">
                  <c:v>1.53</c:v>
                </c:pt>
                <c:pt idx="70">
                  <c:v>1.45</c:v>
                </c:pt>
                <c:pt idx="71">
                  <c:v>1.45</c:v>
                </c:pt>
                <c:pt idx="72">
                  <c:v>1.45</c:v>
                </c:pt>
                <c:pt idx="73">
                  <c:v>1.45</c:v>
                </c:pt>
                <c:pt idx="74">
                  <c:v>1.44</c:v>
                </c:pt>
                <c:pt idx="75">
                  <c:v>1.44</c:v>
                </c:pt>
                <c:pt idx="76">
                  <c:v>1.43</c:v>
                </c:pt>
                <c:pt idx="77">
                  <c:v>1.43</c:v>
                </c:pt>
                <c:pt idx="78">
                  <c:v>1.52</c:v>
                </c:pt>
                <c:pt idx="79">
                  <c:v>1.52</c:v>
                </c:pt>
                <c:pt idx="80">
                  <c:v>1.55</c:v>
                </c:pt>
                <c:pt idx="81">
                  <c:v>1.55</c:v>
                </c:pt>
                <c:pt idx="82">
                  <c:v>1.55</c:v>
                </c:pt>
                <c:pt idx="83">
                  <c:v>1.55</c:v>
                </c:pt>
                <c:pt idx="84">
                  <c:v>1.5</c:v>
                </c:pt>
                <c:pt idx="85">
                  <c:v>1.5</c:v>
                </c:pt>
                <c:pt idx="86">
                  <c:v>1.51</c:v>
                </c:pt>
                <c:pt idx="87">
                  <c:v>1.51</c:v>
                </c:pt>
                <c:pt idx="88">
                  <c:v>1.55</c:v>
                </c:pt>
                <c:pt idx="89">
                  <c:v>1.55</c:v>
                </c:pt>
                <c:pt idx="90">
                  <c:v>1.49</c:v>
                </c:pt>
                <c:pt idx="91">
                  <c:v>1.49</c:v>
                </c:pt>
                <c:pt idx="92">
                  <c:v>1.41</c:v>
                </c:pt>
                <c:pt idx="93">
                  <c:v>1.41</c:v>
                </c:pt>
                <c:pt idx="94">
                  <c:v>1.47</c:v>
                </c:pt>
                <c:pt idx="95">
                  <c:v>1.47</c:v>
                </c:pt>
                <c:pt idx="96">
                  <c:v>1.45</c:v>
                </c:pt>
                <c:pt idx="97">
                  <c:v>1.45</c:v>
                </c:pt>
              </c:numCache>
            </c:numRef>
          </c:val>
        </c:ser>
        <c:ser>
          <c:idx val="5"/>
          <c:order val="5"/>
          <c:tx>
            <c:strRef>
              <c:f>'Composite Spreadsheet'!$H$2</c:f>
              <c:strCache>
                <c:ptCount val="1"/>
                <c:pt idx="0">
                  <c:v>% House Reps</c:v>
                </c:pt>
              </c:strCache>
            </c:strRef>
          </c:tx>
          <c:spPr>
            <a:ln w="114300">
              <a:solidFill>
                <a:srgbClr val="FF0000"/>
              </a:solidFill>
              <a:prstDash val="sysDot"/>
            </a:ln>
          </c:spPr>
          <c:marker>
            <c:symbol val="none"/>
          </c:marker>
          <c:dLbls>
            <c:delete val="1"/>
          </c:dLbls>
          <c:val>
            <c:numRef>
              <c:f>'Composite Spreadsheet'!$H$3:$H$100</c:f>
              <c:numCache>
                <c:formatCode>0.00</c:formatCode>
                <c:ptCount val="98"/>
                <c:pt idx="0">
                  <c:v>1.4965517241379311</c:v>
                </c:pt>
                <c:pt idx="1">
                  <c:v>1.4965517241379311</c:v>
                </c:pt>
                <c:pt idx="2">
                  <c:v>1.5448275862068965</c:v>
                </c:pt>
                <c:pt idx="3">
                  <c:v>1.5448275862068965</c:v>
                </c:pt>
                <c:pt idx="4">
                  <c:v>1.6896551724137931</c:v>
                </c:pt>
                <c:pt idx="5">
                  <c:v>1.6896551724137931</c:v>
                </c:pt>
                <c:pt idx="6">
                  <c:v>1.5172413793103448</c:v>
                </c:pt>
                <c:pt idx="7">
                  <c:v>1.5172413793103448</c:v>
                </c:pt>
                <c:pt idx="8">
                  <c:v>1.5678160919540229</c:v>
                </c:pt>
                <c:pt idx="9">
                  <c:v>1.5678160919540229</c:v>
                </c:pt>
                <c:pt idx="10">
                  <c:v>1.5448275862068965</c:v>
                </c:pt>
                <c:pt idx="11">
                  <c:v>1.5448275862068965</c:v>
                </c:pt>
                <c:pt idx="12">
                  <c:v>1.613793103448276</c:v>
                </c:pt>
                <c:pt idx="13">
                  <c:v>1.613793103448276</c:v>
                </c:pt>
                <c:pt idx="14">
                  <c:v>1.5011494252873563</c:v>
                </c:pt>
                <c:pt idx="15">
                  <c:v>1.5011494252873563</c:v>
                </c:pt>
                <c:pt idx="16">
                  <c:v>1.2689655172413792</c:v>
                </c:pt>
                <c:pt idx="17">
                  <c:v>1.2689655172413792</c:v>
                </c:pt>
                <c:pt idx="18">
                  <c:v>1.2367816091954023</c:v>
                </c:pt>
                <c:pt idx="19">
                  <c:v>1.2367816091954023</c:v>
                </c:pt>
                <c:pt idx="20">
                  <c:v>1.2045977011494253</c:v>
                </c:pt>
                <c:pt idx="21">
                  <c:v>1.2045977011494253</c:v>
                </c:pt>
                <c:pt idx="22">
                  <c:v>1.3885057471264368</c:v>
                </c:pt>
                <c:pt idx="23">
                  <c:v>1.3885057471264368</c:v>
                </c:pt>
                <c:pt idx="24">
                  <c:v>1.3724137931034484</c:v>
                </c:pt>
                <c:pt idx="25">
                  <c:v>1.3724137931034484</c:v>
                </c:pt>
                <c:pt idx="26">
                  <c:v>1.4804597701149425</c:v>
                </c:pt>
                <c:pt idx="27">
                  <c:v>1.4804597701149425</c:v>
                </c:pt>
                <c:pt idx="28">
                  <c:v>1.4367816091954024</c:v>
                </c:pt>
                <c:pt idx="29">
                  <c:v>1.4367816091954024</c:v>
                </c:pt>
                <c:pt idx="30">
                  <c:v>1.5655172413793104</c:v>
                </c:pt>
                <c:pt idx="31">
                  <c:v>1.5655172413793104</c:v>
                </c:pt>
                <c:pt idx="32">
                  <c:v>1.3931034482758622</c:v>
                </c:pt>
                <c:pt idx="33">
                  <c:v>1.3931034482758622</c:v>
                </c:pt>
                <c:pt idx="34">
                  <c:v>1.457471264367816</c:v>
                </c:pt>
                <c:pt idx="35">
                  <c:v>1.457471264367816</c:v>
                </c:pt>
                <c:pt idx="36">
                  <c:v>1.5080459770114942</c:v>
                </c:pt>
                <c:pt idx="37">
                  <c:v>1.5080459770114942</c:v>
                </c:pt>
                <c:pt idx="38">
                  <c:v>1.4666666666666668</c:v>
                </c:pt>
                <c:pt idx="39">
                  <c:v>1.4666666666666668</c:v>
                </c:pt>
                <c:pt idx="40">
                  <c:v>1.4620689655172414</c:v>
                </c:pt>
                <c:pt idx="41">
                  <c:v>1.4620689655172414</c:v>
                </c:pt>
                <c:pt idx="42">
                  <c:v>1.3517241379310345</c:v>
                </c:pt>
                <c:pt idx="43">
                  <c:v>1.3517241379310345</c:v>
                </c:pt>
                <c:pt idx="44">
                  <c:v>1.4022988505747127</c:v>
                </c:pt>
                <c:pt idx="45">
                  <c:v>1.4022988505747127</c:v>
                </c:pt>
                <c:pt idx="46">
                  <c:v>1.4045977011494253</c:v>
                </c:pt>
                <c:pt idx="47">
                  <c:v>1.4045977011494253</c:v>
                </c:pt>
                <c:pt idx="48">
                  <c:v>1.3218390804597702</c:v>
                </c:pt>
                <c:pt idx="49">
                  <c:v>1.3218390804597702</c:v>
                </c:pt>
                <c:pt idx="50">
                  <c:v>1.4298850574712643</c:v>
                </c:pt>
                <c:pt idx="51">
                  <c:v>1.4298850574712643</c:v>
                </c:pt>
                <c:pt idx="52">
                  <c:v>1.4413793103448276</c:v>
                </c:pt>
                <c:pt idx="53">
                  <c:v>1.4413793103448276</c:v>
                </c:pt>
                <c:pt idx="54">
                  <c:v>1.4137931034482758</c:v>
                </c:pt>
                <c:pt idx="55">
                  <c:v>1.4137931034482758</c:v>
                </c:pt>
                <c:pt idx="56">
                  <c:v>1.4413793103448276</c:v>
                </c:pt>
                <c:pt idx="57">
                  <c:v>1.4413793103448276</c:v>
                </c:pt>
                <c:pt idx="58">
                  <c:v>1.3310344827586207</c:v>
                </c:pt>
                <c:pt idx="59">
                  <c:v>1.3310344827586207</c:v>
                </c:pt>
                <c:pt idx="60">
                  <c:v>1.3287356321839081</c:v>
                </c:pt>
                <c:pt idx="61">
                  <c:v>1.3287356321839081</c:v>
                </c:pt>
                <c:pt idx="62">
                  <c:v>1.3632183908045978</c:v>
                </c:pt>
                <c:pt idx="63">
                  <c:v>1.3632183908045978</c:v>
                </c:pt>
                <c:pt idx="64">
                  <c:v>1.4413793103448276</c:v>
                </c:pt>
                <c:pt idx="65">
                  <c:v>1.4413793103448276</c:v>
                </c:pt>
                <c:pt idx="66">
                  <c:v>1.3816091954022989</c:v>
                </c:pt>
                <c:pt idx="67">
                  <c:v>1.3816091954022989</c:v>
                </c:pt>
                <c:pt idx="68">
                  <c:v>1.4183908045977012</c:v>
                </c:pt>
                <c:pt idx="69">
                  <c:v>1.4183908045977012</c:v>
                </c:pt>
                <c:pt idx="70">
                  <c:v>1.4068965517241379</c:v>
                </c:pt>
                <c:pt idx="71">
                  <c:v>1.4068965517241379</c:v>
                </c:pt>
                <c:pt idx="72">
                  <c:v>1.4022988505747127</c:v>
                </c:pt>
                <c:pt idx="73">
                  <c:v>1.4022988505747127</c:v>
                </c:pt>
                <c:pt idx="74">
                  <c:v>1.3839080459770114</c:v>
                </c:pt>
                <c:pt idx="75">
                  <c:v>1.3839080459770114</c:v>
                </c:pt>
                <c:pt idx="76">
                  <c:v>1.4045977011494253</c:v>
                </c:pt>
                <c:pt idx="77">
                  <c:v>1.4045977011494253</c:v>
                </c:pt>
                <c:pt idx="78">
                  <c:v>1.5287356321839081</c:v>
                </c:pt>
                <c:pt idx="79">
                  <c:v>1.5287356321839081</c:v>
                </c:pt>
                <c:pt idx="80">
                  <c:v>1.5195402298850573</c:v>
                </c:pt>
                <c:pt idx="81">
                  <c:v>1.5195402298850573</c:v>
                </c:pt>
                <c:pt idx="82">
                  <c:v>1.5126436781609196</c:v>
                </c:pt>
                <c:pt idx="83">
                  <c:v>1.5126436781609196</c:v>
                </c:pt>
                <c:pt idx="84">
                  <c:v>1.5080459770114942</c:v>
                </c:pt>
                <c:pt idx="85">
                  <c:v>1.5080459770114942</c:v>
                </c:pt>
                <c:pt idx="86">
                  <c:v>1.5264367816091955</c:v>
                </c:pt>
                <c:pt idx="87">
                  <c:v>1.5264367816091955</c:v>
                </c:pt>
                <c:pt idx="88">
                  <c:v>1.5310344827586206</c:v>
                </c:pt>
                <c:pt idx="89">
                  <c:v>1.5310344827586206</c:v>
                </c:pt>
                <c:pt idx="90">
                  <c:v>1.4551724137931035</c:v>
                </c:pt>
                <c:pt idx="91">
                  <c:v>1.4551724137931035</c:v>
                </c:pt>
                <c:pt idx="92">
                  <c:v>1.4091954022988507</c:v>
                </c:pt>
                <c:pt idx="93">
                  <c:v>1.4091954022988507</c:v>
                </c:pt>
                <c:pt idx="94">
                  <c:v>1.5563218390804598</c:v>
                </c:pt>
                <c:pt idx="95">
                  <c:v>1.5563218390804598</c:v>
                </c:pt>
                <c:pt idx="96">
                  <c:v>1.5379310344827586</c:v>
                </c:pt>
                <c:pt idx="97">
                  <c:v>1.5379310344827586</c:v>
                </c:pt>
              </c:numCache>
            </c:numRef>
          </c:val>
        </c:ser>
        <c:ser>
          <c:idx val="8"/>
          <c:order val="6"/>
          <c:tx>
            <c:strRef>
              <c:f>'Composite Spreadsheet'!$S$2</c:f>
              <c:strCache>
                <c:ptCount val="1"/>
                <c:pt idx="0">
                  <c:v>Bottom 90% income share-including capital gains</c:v>
                </c:pt>
              </c:strCache>
            </c:strRef>
          </c:tx>
          <c:spPr>
            <a:ln w="63500">
              <a:solidFill>
                <a:schemeClr val="accent4">
                  <a:lumMod val="75000"/>
                </a:schemeClr>
              </a:solidFill>
            </a:ln>
          </c:spPr>
          <c:marker>
            <c:symbol val="none"/>
          </c:marker>
          <c:dLbls>
            <c:delete val="1"/>
          </c:dLbls>
          <c:val>
            <c:numRef>
              <c:f>'Composite Spreadsheet'!$S$3:$S$98</c:f>
              <c:numCache>
                <c:formatCode>0.0000%</c:formatCode>
                <c:ptCount val="96"/>
                <c:pt idx="0">
                  <c:v>0.59489999999999998</c:v>
                </c:pt>
                <c:pt idx="1">
                  <c:v>0.59889999999999999</c:v>
                </c:pt>
                <c:pt idx="2">
                  <c:v>0.5968</c:v>
                </c:pt>
                <c:pt idx="3">
                  <c:v>0.6099</c:v>
                </c:pt>
                <c:pt idx="4">
                  <c:v>0.56820000000000004</c:v>
                </c:pt>
                <c:pt idx="5">
                  <c:v>0.56279999999999997</c:v>
                </c:pt>
                <c:pt idx="6">
                  <c:v>0.58540000000000003</c:v>
                </c:pt>
                <c:pt idx="7">
                  <c:v>0.55590000000000006</c:v>
                </c:pt>
                <c:pt idx="8">
                  <c:v>0.53649999999999998</c:v>
                </c:pt>
                <c:pt idx="9">
                  <c:v>0.54289999999999994</c:v>
                </c:pt>
                <c:pt idx="10">
                  <c:v>0.5333</c:v>
                </c:pt>
                <c:pt idx="11">
                  <c:v>0.5071</c:v>
                </c:pt>
                <c:pt idx="12">
                  <c:v>0.53290000000000004</c:v>
                </c:pt>
                <c:pt idx="13">
                  <c:v>0.56130000000000002</c:v>
                </c:pt>
                <c:pt idx="14">
                  <c:v>0.55459999999999998</c:v>
                </c:pt>
                <c:pt idx="15">
                  <c:v>0.5363</c:v>
                </c:pt>
                <c:pt idx="16">
                  <c:v>0.54400000000000004</c:v>
                </c:pt>
                <c:pt idx="17">
                  <c:v>0.54220000000000002</c:v>
                </c:pt>
                <c:pt idx="18">
                  <c:v>0.55509999999999993</c:v>
                </c:pt>
                <c:pt idx="19">
                  <c:v>0.53410000000000002</c:v>
                </c:pt>
                <c:pt idx="20">
                  <c:v>0.55770000000000008</c:v>
                </c:pt>
                <c:pt idx="21">
                  <c:v>0.55930000000000002</c:v>
                </c:pt>
                <c:pt idx="22">
                  <c:v>0.54479999999999995</c:v>
                </c:pt>
                <c:pt idx="23">
                  <c:v>0.54710000000000003</c:v>
                </c:pt>
                <c:pt idx="24">
                  <c:v>0.58069999999999999</c:v>
                </c:pt>
                <c:pt idx="25">
                  <c:v>0.63869999999999993</c:v>
                </c:pt>
                <c:pt idx="26">
                  <c:v>0.66310000000000002</c:v>
                </c:pt>
                <c:pt idx="27">
                  <c:v>0.67490000000000006</c:v>
                </c:pt>
                <c:pt idx="28">
                  <c:v>0.65579999999999994</c:v>
                </c:pt>
                <c:pt idx="29">
                  <c:v>0.63300000000000001</c:v>
                </c:pt>
                <c:pt idx="30">
                  <c:v>0.65650000000000008</c:v>
                </c:pt>
                <c:pt idx="31">
                  <c:v>0.64990000000000014</c:v>
                </c:pt>
                <c:pt idx="32">
                  <c:v>0.65249999999999997</c:v>
                </c:pt>
                <c:pt idx="33">
                  <c:v>0.64439999999999997</c:v>
                </c:pt>
                <c:pt idx="34">
                  <c:v>0.65780000000000005</c:v>
                </c:pt>
                <c:pt idx="35">
                  <c:v>0.66789999999999994</c:v>
                </c:pt>
                <c:pt idx="36">
                  <c:v>0.67689999999999995</c:v>
                </c:pt>
                <c:pt idx="37">
                  <c:v>0.66359999999999997</c:v>
                </c:pt>
                <c:pt idx="38">
                  <c:v>0.66060000000000008</c:v>
                </c:pt>
                <c:pt idx="39">
                  <c:v>0.66539999999999988</c:v>
                </c:pt>
                <c:pt idx="40">
                  <c:v>0.67009999999999992</c:v>
                </c:pt>
                <c:pt idx="41">
                  <c:v>0.66439999999999999</c:v>
                </c:pt>
                <c:pt idx="42">
                  <c:v>0.66</c:v>
                </c:pt>
                <c:pt idx="43">
                  <c:v>0.66520000000000012</c:v>
                </c:pt>
                <c:pt idx="44">
                  <c:v>0.65749999999999997</c:v>
                </c:pt>
                <c:pt idx="45">
                  <c:v>0.66299999999999992</c:v>
                </c:pt>
                <c:pt idx="46">
                  <c:v>0.66220000000000001</c:v>
                </c:pt>
                <c:pt idx="47">
                  <c:v>0.65579999999999994</c:v>
                </c:pt>
                <c:pt idx="48">
                  <c:v>0.6522</c:v>
                </c:pt>
                <c:pt idx="49">
                  <c:v>0.6633</c:v>
                </c:pt>
                <c:pt idx="50">
                  <c:v>0.65560000000000007</c:v>
                </c:pt>
                <c:pt idx="51">
                  <c:v>0.65150000000000008</c:v>
                </c:pt>
                <c:pt idx="52">
                  <c:v>0.66069999999999995</c:v>
                </c:pt>
                <c:pt idx="53">
                  <c:v>0.67370000000000008</c:v>
                </c:pt>
                <c:pt idx="54">
                  <c:v>0.66659999999999997</c:v>
                </c:pt>
                <c:pt idx="55">
                  <c:v>0.66409999999999991</c:v>
                </c:pt>
                <c:pt idx="56">
                  <c:v>0.66670000000000007</c:v>
                </c:pt>
                <c:pt idx="57">
                  <c:v>0.66689999999999994</c:v>
                </c:pt>
                <c:pt idx="58">
                  <c:v>0.66569999999999996</c:v>
                </c:pt>
                <c:pt idx="59">
                  <c:v>0.66590000000000005</c:v>
                </c:pt>
                <c:pt idx="60">
                  <c:v>0.66420000000000001</c:v>
                </c:pt>
                <c:pt idx="61">
                  <c:v>0.66509999999999991</c:v>
                </c:pt>
                <c:pt idx="62">
                  <c:v>0.65789999999999993</c:v>
                </c:pt>
                <c:pt idx="63">
                  <c:v>0.65370000000000006</c:v>
                </c:pt>
                <c:pt idx="64">
                  <c:v>0.65460000000000007</c:v>
                </c:pt>
                <c:pt idx="65">
                  <c:v>0.64670000000000005</c:v>
                </c:pt>
                <c:pt idx="66">
                  <c:v>0.63619999999999999</c:v>
                </c:pt>
                <c:pt idx="67">
                  <c:v>0.63259999999999994</c:v>
                </c:pt>
                <c:pt idx="68">
                  <c:v>0.62439999999999996</c:v>
                </c:pt>
                <c:pt idx="69">
                  <c:v>0.59370000000000001</c:v>
                </c:pt>
                <c:pt idx="70">
                  <c:v>0.61750000000000005</c:v>
                </c:pt>
                <c:pt idx="71">
                  <c:v>0.59370000000000001</c:v>
                </c:pt>
                <c:pt idx="72">
                  <c:v>0.59920000000000007</c:v>
                </c:pt>
                <c:pt idx="73">
                  <c:v>0.60020000000000007</c:v>
                </c:pt>
                <c:pt idx="74">
                  <c:v>0.60450000000000004</c:v>
                </c:pt>
                <c:pt idx="75">
                  <c:v>0.59179999999999999</c:v>
                </c:pt>
                <c:pt idx="76">
                  <c:v>0.59319999999999995</c:v>
                </c:pt>
                <c:pt idx="77">
                  <c:v>0.59219999999999995</c:v>
                </c:pt>
                <c:pt idx="78">
                  <c:v>0.57889999999999997</c:v>
                </c:pt>
                <c:pt idx="79">
                  <c:v>0.56520000000000004</c:v>
                </c:pt>
                <c:pt idx="80">
                  <c:v>0.55359999999999998</c:v>
                </c:pt>
                <c:pt idx="81">
                  <c:v>0.54610000000000003</c:v>
                </c:pt>
                <c:pt idx="82">
                  <c:v>0.5353</c:v>
                </c:pt>
                <c:pt idx="83">
                  <c:v>0.52390000000000003</c:v>
                </c:pt>
                <c:pt idx="84">
                  <c:v>0.55179999999999996</c:v>
                </c:pt>
                <c:pt idx="85">
                  <c:v>0.56179999999999997</c:v>
                </c:pt>
                <c:pt idx="86">
                  <c:v>0.55469999999999997</c:v>
                </c:pt>
                <c:pt idx="87">
                  <c:v>0.53600000000000003</c:v>
                </c:pt>
                <c:pt idx="88">
                  <c:v>0.51670000000000005</c:v>
                </c:pt>
                <c:pt idx="89">
                  <c:v>0.50680000000000003</c:v>
                </c:pt>
                <c:pt idx="90">
                  <c:v>0.50259999999999994</c:v>
                </c:pt>
                <c:pt idx="91">
                  <c:v>0.51770000000000005</c:v>
                </c:pt>
                <c:pt idx="92">
                  <c:v>0.53500000000000003</c:v>
                </c:pt>
                <c:pt idx="93">
                  <c:v>0.51960000000000006</c:v>
                </c:pt>
                <c:pt idx="94">
                  <c:v>0.51869999999999994</c:v>
                </c:pt>
                <c:pt idx="95">
                  <c:v>0.49579999999999996</c:v>
                </c:pt>
              </c:numCache>
            </c:numRef>
          </c:val>
        </c:ser>
        <c:ser>
          <c:idx val="10"/>
          <c:order val="8"/>
          <c:tx>
            <c:strRef>
              <c:f>'Composite Spreadsheet'!$U$2</c:f>
              <c:strCache>
                <c:ptCount val="1"/>
                <c:pt idx="0">
                  <c:v>Top 5% income share-including capital gains</c:v>
                </c:pt>
              </c:strCache>
            </c:strRef>
          </c:tx>
          <c:spPr>
            <a:ln w="63500">
              <a:solidFill>
                <a:srgbClr val="0070C0"/>
              </a:solidFill>
            </a:ln>
          </c:spPr>
          <c:marker>
            <c:symbol val="none"/>
          </c:marker>
          <c:dLbls>
            <c:delete val="1"/>
          </c:dLbls>
          <c:val>
            <c:numRef>
              <c:f>'Composite Spreadsheet'!$U$3:$U$98</c:f>
              <c:numCache>
                <c:formatCode>0.0000%</c:formatCode>
                <c:ptCount val="96"/>
                <c:pt idx="0">
                  <c:v>0.30640000000000001</c:v>
                </c:pt>
                <c:pt idx="1">
                  <c:v>0.2949</c:v>
                </c:pt>
                <c:pt idx="2">
                  <c:v>0.30170000000000002</c:v>
                </c:pt>
                <c:pt idx="3">
                  <c:v>0.28320000000000001</c:v>
                </c:pt>
                <c:pt idx="4">
                  <c:v>0.308</c:v>
                </c:pt>
                <c:pt idx="5">
                  <c:v>0.31940000000000002</c:v>
                </c:pt>
                <c:pt idx="6">
                  <c:v>0.29780000000000001</c:v>
                </c:pt>
                <c:pt idx="7">
                  <c:v>0.3211</c:v>
                </c:pt>
                <c:pt idx="8">
                  <c:v>0.35009999999999997</c:v>
                </c:pt>
                <c:pt idx="9">
                  <c:v>0.34610000000000002</c:v>
                </c:pt>
                <c:pt idx="10">
                  <c:v>0.3569</c:v>
                </c:pt>
                <c:pt idx="11">
                  <c:v>0.3856</c:v>
                </c:pt>
                <c:pt idx="12">
                  <c:v>0.36479999999999996</c:v>
                </c:pt>
                <c:pt idx="13">
                  <c:v>0.3206</c:v>
                </c:pt>
                <c:pt idx="14">
                  <c:v>0.31230000000000002</c:v>
                </c:pt>
                <c:pt idx="15">
                  <c:v>0.32669999999999999</c:v>
                </c:pt>
                <c:pt idx="16">
                  <c:v>0.33189999999999997</c:v>
                </c:pt>
                <c:pt idx="17">
                  <c:v>0.33710000000000001</c:v>
                </c:pt>
                <c:pt idx="18">
                  <c:v>0.32280000000000003</c:v>
                </c:pt>
                <c:pt idx="19">
                  <c:v>0.34639999999999999</c:v>
                </c:pt>
                <c:pt idx="20">
                  <c:v>0.32270000000000004</c:v>
                </c:pt>
                <c:pt idx="21">
                  <c:v>0.31340000000000001</c:v>
                </c:pt>
                <c:pt idx="22">
                  <c:v>0.32280000000000003</c:v>
                </c:pt>
                <c:pt idx="23">
                  <c:v>0.32219999999999999</c:v>
                </c:pt>
                <c:pt idx="24">
                  <c:v>0.2999</c:v>
                </c:pt>
                <c:pt idx="25">
                  <c:v>0.25800000000000001</c:v>
                </c:pt>
                <c:pt idx="26">
                  <c:v>0.24079999999999999</c:v>
                </c:pt>
                <c:pt idx="27">
                  <c:v>0.22769999999999999</c:v>
                </c:pt>
                <c:pt idx="28">
                  <c:v>0.24789999999999998</c:v>
                </c:pt>
                <c:pt idx="29">
                  <c:v>0.26769999999999999</c:v>
                </c:pt>
                <c:pt idx="30">
                  <c:v>0.24679999999999999</c:v>
                </c:pt>
                <c:pt idx="31">
                  <c:v>0.25059999999999999</c:v>
                </c:pt>
                <c:pt idx="32">
                  <c:v>0.24510000000000001</c:v>
                </c:pt>
                <c:pt idx="33">
                  <c:v>0.25530000000000003</c:v>
                </c:pt>
                <c:pt idx="34">
                  <c:v>0.24199999999999999</c:v>
                </c:pt>
                <c:pt idx="35">
                  <c:v>0.23070000000000002</c:v>
                </c:pt>
                <c:pt idx="36">
                  <c:v>0.22010000000000002</c:v>
                </c:pt>
                <c:pt idx="37">
                  <c:v>0.23300000000000001</c:v>
                </c:pt>
                <c:pt idx="38">
                  <c:v>0.23600000000000002</c:v>
                </c:pt>
                <c:pt idx="39">
                  <c:v>0.23129999999999998</c:v>
                </c:pt>
                <c:pt idx="40">
                  <c:v>0.22600000000000001</c:v>
                </c:pt>
                <c:pt idx="41">
                  <c:v>0.2293</c:v>
                </c:pt>
                <c:pt idx="42">
                  <c:v>0.2339</c:v>
                </c:pt>
                <c:pt idx="43">
                  <c:v>0.22570000000000001</c:v>
                </c:pt>
                <c:pt idx="44">
                  <c:v>0.23499999999999999</c:v>
                </c:pt>
                <c:pt idx="45">
                  <c:v>0.2281</c:v>
                </c:pt>
                <c:pt idx="46">
                  <c:v>0.22839999999999999</c:v>
                </c:pt>
                <c:pt idx="47">
                  <c:v>0.23499999999999999</c:v>
                </c:pt>
                <c:pt idx="48">
                  <c:v>0.23879999999999998</c:v>
                </c:pt>
                <c:pt idx="49">
                  <c:v>0.22920000000000001</c:v>
                </c:pt>
                <c:pt idx="50">
                  <c:v>0.23699999999999999</c:v>
                </c:pt>
                <c:pt idx="51">
                  <c:v>0.24149999999999999</c:v>
                </c:pt>
                <c:pt idx="52">
                  <c:v>0.23079999999999998</c:v>
                </c:pt>
                <c:pt idx="53">
                  <c:v>0.21660000000000001</c:v>
                </c:pt>
                <c:pt idx="54">
                  <c:v>0.22260000000000002</c:v>
                </c:pt>
                <c:pt idx="55">
                  <c:v>0.22519999999999998</c:v>
                </c:pt>
                <c:pt idx="56">
                  <c:v>0.22210000000000002</c:v>
                </c:pt>
                <c:pt idx="57">
                  <c:v>0.22120000000000001</c:v>
                </c:pt>
                <c:pt idx="58">
                  <c:v>0.2198</c:v>
                </c:pt>
                <c:pt idx="59">
                  <c:v>0.21969999999999998</c:v>
                </c:pt>
                <c:pt idx="60">
                  <c:v>0.22120000000000001</c:v>
                </c:pt>
                <c:pt idx="61">
                  <c:v>0.22039999999999998</c:v>
                </c:pt>
                <c:pt idx="62">
                  <c:v>0.2293</c:v>
                </c:pt>
                <c:pt idx="63">
                  <c:v>0.23170000000000002</c:v>
                </c:pt>
                <c:pt idx="64">
                  <c:v>0.23039999999999999</c:v>
                </c:pt>
                <c:pt idx="65">
                  <c:v>0.23829999999999998</c:v>
                </c:pt>
                <c:pt idx="66">
                  <c:v>0.24850000000000003</c:v>
                </c:pt>
                <c:pt idx="67">
                  <c:v>0.25290000000000001</c:v>
                </c:pt>
                <c:pt idx="68">
                  <c:v>0.26119999999999999</c:v>
                </c:pt>
                <c:pt idx="69">
                  <c:v>0.2949</c:v>
                </c:pt>
                <c:pt idx="70">
                  <c:v>0.26539999999999997</c:v>
                </c:pt>
                <c:pt idx="71">
                  <c:v>0.29289999999999999</c:v>
                </c:pt>
                <c:pt idx="72">
                  <c:v>0.28550000000000003</c:v>
                </c:pt>
                <c:pt idx="73">
                  <c:v>0.28410000000000002</c:v>
                </c:pt>
                <c:pt idx="74">
                  <c:v>0.2772</c:v>
                </c:pt>
                <c:pt idx="75">
                  <c:v>0.29059999999999997</c:v>
                </c:pt>
                <c:pt idx="76">
                  <c:v>0.2883</c:v>
                </c:pt>
                <c:pt idx="77">
                  <c:v>0.28889999999999999</c:v>
                </c:pt>
                <c:pt idx="78">
                  <c:v>0.30219999999999997</c:v>
                </c:pt>
                <c:pt idx="79">
                  <c:v>0.31759999999999999</c:v>
                </c:pt>
                <c:pt idx="80">
                  <c:v>0.33140000000000003</c:v>
                </c:pt>
                <c:pt idx="81">
                  <c:v>0.34100000000000003</c:v>
                </c:pt>
                <c:pt idx="82">
                  <c:v>0.35220000000000001</c:v>
                </c:pt>
                <c:pt idx="83">
                  <c:v>0.36609999999999998</c:v>
                </c:pt>
                <c:pt idx="84">
                  <c:v>0.33350000000000002</c:v>
                </c:pt>
                <c:pt idx="85">
                  <c:v>0.32069999999999999</c:v>
                </c:pt>
                <c:pt idx="86">
                  <c:v>0.3276</c:v>
                </c:pt>
                <c:pt idx="87">
                  <c:v>0.34950000000000003</c:v>
                </c:pt>
                <c:pt idx="88">
                  <c:v>0.37159999999999999</c:v>
                </c:pt>
                <c:pt idx="89">
                  <c:v>0.38079999999999997</c:v>
                </c:pt>
                <c:pt idx="90">
                  <c:v>0.38670000000000004</c:v>
                </c:pt>
                <c:pt idx="91">
                  <c:v>0.36520000000000002</c:v>
                </c:pt>
                <c:pt idx="92">
                  <c:v>0.34110000000000001</c:v>
                </c:pt>
                <c:pt idx="93">
                  <c:v>0.35850000000000004</c:v>
                </c:pt>
                <c:pt idx="94">
                  <c:v>0.35880000000000001</c:v>
                </c:pt>
                <c:pt idx="95">
                  <c:v>0.3856</c:v>
                </c:pt>
              </c:numCache>
            </c:numRef>
          </c:val>
        </c:ser>
        <c:ser>
          <c:idx val="11"/>
          <c:order val="9"/>
          <c:tx>
            <c:strRef>
              <c:f>'Composite Spreadsheet'!$V$2</c:f>
              <c:strCache>
                <c:ptCount val="1"/>
                <c:pt idx="0">
                  <c:v>Top 10% income share-including capital gains</c:v>
                </c:pt>
              </c:strCache>
            </c:strRef>
          </c:tx>
          <c:spPr>
            <a:ln w="63500">
              <a:solidFill>
                <a:srgbClr val="002060"/>
              </a:solidFill>
            </a:ln>
          </c:spPr>
          <c:marker>
            <c:symbol val="none"/>
          </c:marker>
          <c:dLbls>
            <c:delete val="1"/>
          </c:dLbls>
          <c:val>
            <c:numRef>
              <c:f>'Composite Spreadsheet'!$V$3:$V$98</c:f>
              <c:numCache>
                <c:formatCode>0.0000%</c:formatCode>
                <c:ptCount val="96"/>
                <c:pt idx="0">
                  <c:v>0.40509999999999996</c:v>
                </c:pt>
                <c:pt idx="1">
                  <c:v>0.40110000000000001</c:v>
                </c:pt>
                <c:pt idx="2">
                  <c:v>0.4032</c:v>
                </c:pt>
                <c:pt idx="3">
                  <c:v>0.3901</c:v>
                </c:pt>
                <c:pt idx="4">
                  <c:v>0.43180000000000002</c:v>
                </c:pt>
                <c:pt idx="5">
                  <c:v>0.43719999999999998</c:v>
                </c:pt>
                <c:pt idx="6">
                  <c:v>0.41460000000000002</c:v>
                </c:pt>
                <c:pt idx="7">
                  <c:v>0.44409999999999994</c:v>
                </c:pt>
                <c:pt idx="8">
                  <c:v>0.46350000000000002</c:v>
                </c:pt>
                <c:pt idx="9">
                  <c:v>0.45710000000000001</c:v>
                </c:pt>
                <c:pt idx="10">
                  <c:v>0.4667</c:v>
                </c:pt>
                <c:pt idx="11">
                  <c:v>0.4929</c:v>
                </c:pt>
                <c:pt idx="12">
                  <c:v>0.46710000000000002</c:v>
                </c:pt>
                <c:pt idx="13">
                  <c:v>0.43869999999999998</c:v>
                </c:pt>
                <c:pt idx="14">
                  <c:v>0.44540000000000002</c:v>
                </c:pt>
                <c:pt idx="15">
                  <c:v>0.4637</c:v>
                </c:pt>
                <c:pt idx="16">
                  <c:v>0.45600000000000002</c:v>
                </c:pt>
                <c:pt idx="17">
                  <c:v>0.45779999999999998</c:v>
                </c:pt>
                <c:pt idx="18">
                  <c:v>0.44490000000000002</c:v>
                </c:pt>
                <c:pt idx="19">
                  <c:v>0.46590000000000004</c:v>
                </c:pt>
                <c:pt idx="20">
                  <c:v>0.44229999999999997</c:v>
                </c:pt>
                <c:pt idx="21">
                  <c:v>0.44069999999999998</c:v>
                </c:pt>
                <c:pt idx="22">
                  <c:v>0.45520000000000005</c:v>
                </c:pt>
                <c:pt idx="23">
                  <c:v>0.45289999999999997</c:v>
                </c:pt>
                <c:pt idx="24">
                  <c:v>0.41930000000000001</c:v>
                </c:pt>
                <c:pt idx="25">
                  <c:v>0.36130000000000001</c:v>
                </c:pt>
                <c:pt idx="26">
                  <c:v>0.33689999999999998</c:v>
                </c:pt>
                <c:pt idx="27">
                  <c:v>0.3251</c:v>
                </c:pt>
                <c:pt idx="28">
                  <c:v>0.34420000000000001</c:v>
                </c:pt>
                <c:pt idx="29">
                  <c:v>0.36700000000000005</c:v>
                </c:pt>
                <c:pt idx="30">
                  <c:v>0.34350000000000003</c:v>
                </c:pt>
                <c:pt idx="31">
                  <c:v>0.35009999999999997</c:v>
                </c:pt>
                <c:pt idx="32">
                  <c:v>0.34749999999999998</c:v>
                </c:pt>
                <c:pt idx="33">
                  <c:v>0.35560000000000003</c:v>
                </c:pt>
                <c:pt idx="34">
                  <c:v>0.3422</c:v>
                </c:pt>
                <c:pt idx="35">
                  <c:v>0.33210000000000001</c:v>
                </c:pt>
                <c:pt idx="36">
                  <c:v>0.3231</c:v>
                </c:pt>
                <c:pt idx="37">
                  <c:v>0.33640000000000003</c:v>
                </c:pt>
                <c:pt idx="38">
                  <c:v>0.33939999999999998</c:v>
                </c:pt>
                <c:pt idx="39">
                  <c:v>0.33460000000000001</c:v>
                </c:pt>
                <c:pt idx="40">
                  <c:v>0.32990000000000003</c:v>
                </c:pt>
                <c:pt idx="41">
                  <c:v>0.33560000000000001</c:v>
                </c:pt>
                <c:pt idx="42">
                  <c:v>0.34</c:v>
                </c:pt>
                <c:pt idx="43">
                  <c:v>0.33479999999999999</c:v>
                </c:pt>
                <c:pt idx="44">
                  <c:v>0.34250000000000003</c:v>
                </c:pt>
                <c:pt idx="45">
                  <c:v>0.33700000000000002</c:v>
                </c:pt>
                <c:pt idx="46">
                  <c:v>0.33779999999999999</c:v>
                </c:pt>
                <c:pt idx="47">
                  <c:v>0.34420000000000001</c:v>
                </c:pt>
                <c:pt idx="48">
                  <c:v>0.3478</c:v>
                </c:pt>
                <c:pt idx="49">
                  <c:v>0.3367</c:v>
                </c:pt>
                <c:pt idx="50">
                  <c:v>0.34439999999999998</c:v>
                </c:pt>
                <c:pt idx="51">
                  <c:v>0.34850000000000003</c:v>
                </c:pt>
                <c:pt idx="52">
                  <c:v>0.33929999999999999</c:v>
                </c:pt>
                <c:pt idx="53">
                  <c:v>0.32630000000000003</c:v>
                </c:pt>
                <c:pt idx="54">
                  <c:v>0.33340000000000003</c:v>
                </c:pt>
                <c:pt idx="55">
                  <c:v>0.33590000000000003</c:v>
                </c:pt>
                <c:pt idx="56">
                  <c:v>0.33329999999999999</c:v>
                </c:pt>
                <c:pt idx="57">
                  <c:v>0.33310000000000001</c:v>
                </c:pt>
                <c:pt idx="58">
                  <c:v>0.33429999999999999</c:v>
                </c:pt>
                <c:pt idx="59">
                  <c:v>0.33409999999999995</c:v>
                </c:pt>
                <c:pt idx="60">
                  <c:v>0.33579999999999999</c:v>
                </c:pt>
                <c:pt idx="61">
                  <c:v>0.33490000000000003</c:v>
                </c:pt>
                <c:pt idx="62">
                  <c:v>0.34210000000000002</c:v>
                </c:pt>
                <c:pt idx="63">
                  <c:v>0.34630000000000005</c:v>
                </c:pt>
                <c:pt idx="64">
                  <c:v>0.34539999999999998</c:v>
                </c:pt>
                <c:pt idx="65">
                  <c:v>0.3533</c:v>
                </c:pt>
                <c:pt idx="66">
                  <c:v>0.36380000000000001</c:v>
                </c:pt>
                <c:pt idx="67">
                  <c:v>0.3674</c:v>
                </c:pt>
                <c:pt idx="68">
                  <c:v>0.37560000000000004</c:v>
                </c:pt>
                <c:pt idx="69">
                  <c:v>0.40630000000000005</c:v>
                </c:pt>
                <c:pt idx="70">
                  <c:v>0.38250000000000001</c:v>
                </c:pt>
                <c:pt idx="71">
                  <c:v>0.40630000000000005</c:v>
                </c:pt>
                <c:pt idx="72">
                  <c:v>0.40079999999999999</c:v>
                </c:pt>
                <c:pt idx="73">
                  <c:v>0.39979999999999999</c:v>
                </c:pt>
                <c:pt idx="74">
                  <c:v>0.39549999999999996</c:v>
                </c:pt>
                <c:pt idx="75">
                  <c:v>0.40820000000000001</c:v>
                </c:pt>
                <c:pt idx="76">
                  <c:v>0.40679999999999999</c:v>
                </c:pt>
                <c:pt idx="77">
                  <c:v>0.4078</c:v>
                </c:pt>
                <c:pt idx="78">
                  <c:v>0.42109999999999997</c:v>
                </c:pt>
                <c:pt idx="79">
                  <c:v>0.43479999999999996</c:v>
                </c:pt>
                <c:pt idx="80">
                  <c:v>0.44640000000000002</c:v>
                </c:pt>
                <c:pt idx="81">
                  <c:v>0.45390000000000003</c:v>
                </c:pt>
                <c:pt idx="82">
                  <c:v>0.4647</c:v>
                </c:pt>
                <c:pt idx="83">
                  <c:v>0.47609999999999997</c:v>
                </c:pt>
                <c:pt idx="84">
                  <c:v>0.44819999999999999</c:v>
                </c:pt>
                <c:pt idx="85">
                  <c:v>0.43819999999999998</c:v>
                </c:pt>
                <c:pt idx="86">
                  <c:v>0.44530000000000003</c:v>
                </c:pt>
                <c:pt idx="87">
                  <c:v>0.46399999999999997</c:v>
                </c:pt>
                <c:pt idx="88">
                  <c:v>0.48330000000000001</c:v>
                </c:pt>
                <c:pt idx="89">
                  <c:v>0.49320000000000003</c:v>
                </c:pt>
                <c:pt idx="90">
                  <c:v>0.49740000000000001</c:v>
                </c:pt>
                <c:pt idx="91">
                  <c:v>0.48229999999999995</c:v>
                </c:pt>
                <c:pt idx="92">
                  <c:v>0.46500000000000002</c:v>
                </c:pt>
                <c:pt idx="93">
                  <c:v>0.48039999999999999</c:v>
                </c:pt>
                <c:pt idx="94">
                  <c:v>0.48130000000000001</c:v>
                </c:pt>
                <c:pt idx="95">
                  <c:v>0.50419999999999998</c:v>
                </c:pt>
              </c:numCache>
            </c:numRef>
          </c:val>
        </c:ser>
        <c:dLbls>
          <c:showVal val="1"/>
        </c:dLbls>
        <c:marker val="1"/>
        <c:axId val="61058048"/>
        <c:axId val="61063936"/>
      </c:lineChart>
      <c:lineChart>
        <c:grouping val="standard"/>
        <c:ser>
          <c:idx val="9"/>
          <c:order val="7"/>
          <c:tx>
            <c:strRef>
              <c:f>'Composite Spreadsheet'!$T$2</c:f>
              <c:strCache>
                <c:ptCount val="1"/>
                <c:pt idx="0">
                  <c:v>Top 1% income share-including capital gains</c:v>
                </c:pt>
              </c:strCache>
            </c:strRef>
          </c:tx>
          <c:spPr>
            <a:ln w="63500">
              <a:solidFill>
                <a:srgbClr val="C00000"/>
              </a:solidFill>
            </a:ln>
          </c:spPr>
          <c:marker>
            <c:symbol val="none"/>
          </c:marker>
          <c:val>
            <c:numRef>
              <c:f>'Composite Spreadsheet'!$T$3:$T$98</c:f>
              <c:numCache>
                <c:formatCode>0.0000%</c:formatCode>
                <c:ptCount val="96"/>
                <c:pt idx="0">
                  <c:v>0.17739999999999997</c:v>
                </c:pt>
                <c:pt idx="1">
                  <c:v>0.15960000000000002</c:v>
                </c:pt>
                <c:pt idx="2">
                  <c:v>0.1641</c:v>
                </c:pt>
                <c:pt idx="3">
                  <c:v>0.14829999999999999</c:v>
                </c:pt>
                <c:pt idx="4">
                  <c:v>0.15640000000000001</c:v>
                </c:pt>
                <c:pt idx="5">
                  <c:v>0.17059999999999997</c:v>
                </c:pt>
                <c:pt idx="6">
                  <c:v>0.15640000000000001</c:v>
                </c:pt>
                <c:pt idx="7">
                  <c:v>0.17420000000000002</c:v>
                </c:pt>
                <c:pt idx="8">
                  <c:v>0.2024</c:v>
                </c:pt>
                <c:pt idx="9">
                  <c:v>0.1991</c:v>
                </c:pt>
                <c:pt idx="10">
                  <c:v>0.21030000000000001</c:v>
                </c:pt>
                <c:pt idx="11">
                  <c:v>0.2394</c:v>
                </c:pt>
                <c:pt idx="12">
                  <c:v>0.2235</c:v>
                </c:pt>
                <c:pt idx="13">
                  <c:v>0.17219999999999999</c:v>
                </c:pt>
                <c:pt idx="14">
                  <c:v>0.155</c:v>
                </c:pt>
                <c:pt idx="15">
                  <c:v>0.15560000000000002</c:v>
                </c:pt>
                <c:pt idx="16">
                  <c:v>0.1646</c:v>
                </c:pt>
                <c:pt idx="17">
                  <c:v>0.16399999999999998</c:v>
                </c:pt>
                <c:pt idx="18">
                  <c:v>0.1668</c:v>
                </c:pt>
                <c:pt idx="19">
                  <c:v>0.19289999999999999</c:v>
                </c:pt>
                <c:pt idx="20">
                  <c:v>0.17149999999999999</c:v>
                </c:pt>
                <c:pt idx="21">
                  <c:v>0.1575</c:v>
                </c:pt>
                <c:pt idx="22">
                  <c:v>0.1618</c:v>
                </c:pt>
                <c:pt idx="23">
                  <c:v>0.1648</c:v>
                </c:pt>
                <c:pt idx="24">
                  <c:v>0.15789999999999998</c:v>
                </c:pt>
                <c:pt idx="25">
                  <c:v>0.1343</c:v>
                </c:pt>
                <c:pt idx="26">
                  <c:v>0.1231</c:v>
                </c:pt>
                <c:pt idx="27">
                  <c:v>0.1128</c:v>
                </c:pt>
                <c:pt idx="28">
                  <c:v>0.12520000000000001</c:v>
                </c:pt>
                <c:pt idx="29">
                  <c:v>0.1328</c:v>
                </c:pt>
                <c:pt idx="30">
                  <c:v>0.11960000000000001</c:v>
                </c:pt>
                <c:pt idx="31">
                  <c:v>0.12240000000000001</c:v>
                </c:pt>
                <c:pt idx="32">
                  <c:v>0.1173</c:v>
                </c:pt>
                <c:pt idx="33">
                  <c:v>0.12820000000000001</c:v>
                </c:pt>
                <c:pt idx="34">
                  <c:v>0.11789999999999999</c:v>
                </c:pt>
                <c:pt idx="35">
                  <c:v>0.1079</c:v>
                </c:pt>
                <c:pt idx="36">
                  <c:v>9.9000000000000005E-2</c:v>
                </c:pt>
                <c:pt idx="37">
                  <c:v>0.10769999999999999</c:v>
                </c:pt>
                <c:pt idx="38">
                  <c:v>0.1106</c:v>
                </c:pt>
                <c:pt idx="39">
                  <c:v>0.1067</c:v>
                </c:pt>
                <c:pt idx="40">
                  <c:v>0.1016</c:v>
                </c:pt>
                <c:pt idx="41">
                  <c:v>0.10210000000000001</c:v>
                </c:pt>
                <c:pt idx="42">
                  <c:v>0.1065</c:v>
                </c:pt>
                <c:pt idx="43">
                  <c:v>0.1003</c:v>
                </c:pt>
                <c:pt idx="44">
                  <c:v>0.10640000000000001</c:v>
                </c:pt>
                <c:pt idx="45">
                  <c:v>9.9499999999999991E-2</c:v>
                </c:pt>
                <c:pt idx="46">
                  <c:v>9.9199999999999997E-2</c:v>
                </c:pt>
                <c:pt idx="47">
                  <c:v>0.1048</c:v>
                </c:pt>
                <c:pt idx="48">
                  <c:v>0.10890000000000001</c:v>
                </c:pt>
                <c:pt idx="49">
                  <c:v>0.1018</c:v>
                </c:pt>
                <c:pt idx="50">
                  <c:v>0.1074</c:v>
                </c:pt>
                <c:pt idx="51">
                  <c:v>0.11210000000000001</c:v>
                </c:pt>
                <c:pt idx="52">
                  <c:v>0.10349999999999999</c:v>
                </c:pt>
                <c:pt idx="53">
                  <c:v>9.0299999999999991E-2</c:v>
                </c:pt>
                <c:pt idx="54">
                  <c:v>9.4E-2</c:v>
                </c:pt>
                <c:pt idx="55">
                  <c:v>9.64E-2</c:v>
                </c:pt>
                <c:pt idx="56">
                  <c:v>9.1600000000000001E-2</c:v>
                </c:pt>
                <c:pt idx="57">
                  <c:v>9.1199999999999989E-2</c:v>
                </c:pt>
                <c:pt idx="58">
                  <c:v>8.8699999999999987E-2</c:v>
                </c:pt>
                <c:pt idx="59">
                  <c:v>8.8599999999999998E-2</c:v>
                </c:pt>
                <c:pt idx="60">
                  <c:v>9.0299999999999991E-2</c:v>
                </c:pt>
                <c:pt idx="61">
                  <c:v>8.9499999999999996E-2</c:v>
                </c:pt>
                <c:pt idx="62">
                  <c:v>9.9600000000000008E-2</c:v>
                </c:pt>
                <c:pt idx="63">
                  <c:v>0.1002</c:v>
                </c:pt>
                <c:pt idx="64">
                  <c:v>0.1002</c:v>
                </c:pt>
                <c:pt idx="65">
                  <c:v>0.10800000000000001</c:v>
                </c:pt>
                <c:pt idx="66">
                  <c:v>0.11560000000000001</c:v>
                </c:pt>
                <c:pt idx="67">
                  <c:v>0.11990000000000001</c:v>
                </c:pt>
                <c:pt idx="68">
                  <c:v>0.12670000000000001</c:v>
                </c:pt>
                <c:pt idx="69">
                  <c:v>0.15920000000000001</c:v>
                </c:pt>
                <c:pt idx="70">
                  <c:v>0.12659999999999999</c:v>
                </c:pt>
                <c:pt idx="71">
                  <c:v>0.15490000000000001</c:v>
                </c:pt>
                <c:pt idx="72">
                  <c:v>0.1449</c:v>
                </c:pt>
                <c:pt idx="73">
                  <c:v>0.14330000000000001</c:v>
                </c:pt>
                <c:pt idx="74">
                  <c:v>0.1336</c:v>
                </c:pt>
                <c:pt idx="75">
                  <c:v>0.1467</c:v>
                </c:pt>
                <c:pt idx="76">
                  <c:v>0.1424</c:v>
                </c:pt>
                <c:pt idx="77">
                  <c:v>0.14230000000000001</c:v>
                </c:pt>
                <c:pt idx="78">
                  <c:v>0.15229999999999999</c:v>
                </c:pt>
                <c:pt idx="79">
                  <c:v>0.16690000000000002</c:v>
                </c:pt>
                <c:pt idx="80">
                  <c:v>0.1802</c:v>
                </c:pt>
                <c:pt idx="81">
                  <c:v>0.19089999999999999</c:v>
                </c:pt>
                <c:pt idx="82">
                  <c:v>0.20039999999999999</c:v>
                </c:pt>
                <c:pt idx="83">
                  <c:v>0.2152</c:v>
                </c:pt>
                <c:pt idx="84">
                  <c:v>0.1822</c:v>
                </c:pt>
                <c:pt idx="85">
                  <c:v>0.1686</c:v>
                </c:pt>
                <c:pt idx="86">
                  <c:v>0.17530000000000001</c:v>
                </c:pt>
                <c:pt idx="87">
                  <c:v>0.19750000000000001</c:v>
                </c:pt>
                <c:pt idx="88">
                  <c:v>0.21920000000000001</c:v>
                </c:pt>
                <c:pt idx="89">
                  <c:v>0.22820000000000001</c:v>
                </c:pt>
                <c:pt idx="90">
                  <c:v>0.23499999999999999</c:v>
                </c:pt>
                <c:pt idx="91">
                  <c:v>0.20949999999999999</c:v>
                </c:pt>
                <c:pt idx="92">
                  <c:v>0.1812</c:v>
                </c:pt>
                <c:pt idx="93">
                  <c:v>0.1986</c:v>
                </c:pt>
                <c:pt idx="94">
                  <c:v>0.19649999999999998</c:v>
                </c:pt>
                <c:pt idx="95">
                  <c:v>0.22460000000000002</c:v>
                </c:pt>
              </c:numCache>
            </c:numRef>
          </c:val>
        </c:ser>
        <c:marker val="1"/>
        <c:axId val="61071360"/>
        <c:axId val="61065472"/>
      </c:lineChart>
      <c:catAx>
        <c:axId val="61058048"/>
        <c:scaling>
          <c:orientation val="minMax"/>
        </c:scaling>
        <c:axPos val="b"/>
        <c:majorGridlines/>
        <c:numFmt formatCode="yyyy" sourceLinked="0"/>
        <c:tickLblPos val="nextTo"/>
        <c:txPr>
          <a:bodyPr rot="5400000"/>
          <a:lstStyle/>
          <a:p>
            <a:pPr>
              <a:defRPr/>
            </a:pPr>
            <a:endParaRPr lang="en-US"/>
          </a:p>
        </c:txPr>
        <c:crossAx val="61063936"/>
        <c:crosses val="autoZero"/>
        <c:auto val="1"/>
        <c:lblAlgn val="ctr"/>
        <c:lblOffset val="100"/>
      </c:catAx>
      <c:valAx>
        <c:axId val="61063936"/>
        <c:scaling>
          <c:orientation val="minMax"/>
          <c:max val="1.8"/>
          <c:min val="0"/>
        </c:scaling>
        <c:delete val="1"/>
        <c:axPos val="l"/>
        <c:majorGridlines/>
        <c:numFmt formatCode="General" sourceLinked="1"/>
        <c:tickLblPos val="none"/>
        <c:crossAx val="61058048"/>
        <c:crosses val="autoZero"/>
        <c:crossBetween val="midCat"/>
        <c:majorUnit val="0.1"/>
      </c:valAx>
      <c:valAx>
        <c:axId val="61065472"/>
        <c:scaling>
          <c:orientation val="minMax"/>
          <c:max val="2.5"/>
        </c:scaling>
        <c:delete val="1"/>
        <c:axPos val="r"/>
        <c:numFmt formatCode="0.0000%" sourceLinked="1"/>
        <c:tickLblPos val="none"/>
        <c:crossAx val="61071360"/>
        <c:crosses val="max"/>
        <c:crossBetween val="between"/>
      </c:valAx>
      <c:catAx>
        <c:axId val="61071360"/>
        <c:scaling>
          <c:orientation val="minMax"/>
        </c:scaling>
        <c:delete val="1"/>
        <c:axPos val="b"/>
        <c:tickLblPos val="none"/>
        <c:crossAx val="61065472"/>
        <c:crosses val="autoZero"/>
        <c:auto val="1"/>
        <c:lblAlgn val="ctr"/>
        <c:lblOffset val="100"/>
      </c:catAx>
    </c:plotArea>
    <c:legend>
      <c:legendPos val="r"/>
      <c:layout>
        <c:manualLayout>
          <c:xMode val="edge"/>
          <c:yMode val="edge"/>
          <c:x val="0.84949211523998092"/>
          <c:y val="0"/>
          <c:w val="0.14958859265398841"/>
          <c:h val="0.95429824272761088"/>
        </c:manualLayout>
      </c:layout>
      <c:txPr>
        <a:bodyPr/>
        <a:lstStyle/>
        <a:p>
          <a:pPr>
            <a:defRPr sz="3000" baseline="0"/>
          </a:pPr>
          <a:endParaRPr lang="en-US"/>
        </a:p>
      </c:txPr>
    </c:legend>
    <c:plotVisOnly val="1"/>
    <c:dispBlanksAs val="gap"/>
  </c:chart>
  <c:txPr>
    <a:bodyPr/>
    <a:lstStyle/>
    <a:p>
      <a:pPr>
        <a:defRPr sz="2000" baseline="0"/>
      </a:pPr>
      <a:endParaRPr lang="en-US"/>
    </a:p>
  </c:txPr>
  <c:printSettings>
    <c:headerFooter/>
    <c:pageMargins b="0.75000000000000144" l="0.70000000000000062" r="0.70000000000000062" t="0.75000000000000144"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7.322863754444732E-2"/>
          <c:y val="4.1560214529497812E-2"/>
          <c:w val="0.76561621862364948"/>
          <c:h val="0.84335982386781305"/>
        </c:manualLayout>
      </c:layout>
      <c:lineChart>
        <c:grouping val="standard"/>
        <c:ser>
          <c:idx val="27"/>
          <c:order val="0"/>
          <c:tx>
            <c:strRef>
              <c:f>'Composite Spreadsheet'!$R$2</c:f>
              <c:strCache>
                <c:ptCount val="1"/>
                <c:pt idx="0">
                  <c:v>Gross Domestic Income Per Capita</c:v>
                </c:pt>
              </c:strCache>
            </c:strRef>
          </c:tx>
          <c:spPr>
            <a:ln w="63500">
              <a:solidFill>
                <a:srgbClr val="FF0000"/>
              </a:solidFill>
            </a:ln>
          </c:spPr>
          <c:marker>
            <c:symbol val="none"/>
          </c:marker>
          <c:cat>
            <c:numRef>
              <c:f>'Composite Spreadsheet'!$A$3:$A$100</c:f>
              <c:numCache>
                <c:formatCode>yyyy</c:formatCode>
                <c:ptCount val="98"/>
                <c:pt idx="0">
                  <c:v>6230</c:v>
                </c:pt>
                <c:pt idx="1">
                  <c:v>6595</c:v>
                </c:pt>
                <c:pt idx="2">
                  <c:v>6960</c:v>
                </c:pt>
                <c:pt idx="3">
                  <c:v>7325</c:v>
                </c:pt>
                <c:pt idx="4">
                  <c:v>7691</c:v>
                </c:pt>
                <c:pt idx="5">
                  <c:v>8056</c:v>
                </c:pt>
                <c:pt idx="6">
                  <c:v>8421</c:v>
                </c:pt>
                <c:pt idx="7">
                  <c:v>8786</c:v>
                </c:pt>
                <c:pt idx="8">
                  <c:v>9152</c:v>
                </c:pt>
                <c:pt idx="9">
                  <c:v>9517</c:v>
                </c:pt>
                <c:pt idx="10">
                  <c:v>9882</c:v>
                </c:pt>
                <c:pt idx="11">
                  <c:v>10247</c:v>
                </c:pt>
                <c:pt idx="12">
                  <c:v>10613</c:v>
                </c:pt>
                <c:pt idx="13">
                  <c:v>10978</c:v>
                </c:pt>
                <c:pt idx="14">
                  <c:v>11343</c:v>
                </c:pt>
                <c:pt idx="15">
                  <c:v>11708</c:v>
                </c:pt>
                <c:pt idx="16">
                  <c:v>12074</c:v>
                </c:pt>
                <c:pt idx="17">
                  <c:v>12439</c:v>
                </c:pt>
                <c:pt idx="18">
                  <c:v>12804</c:v>
                </c:pt>
                <c:pt idx="19">
                  <c:v>13169</c:v>
                </c:pt>
                <c:pt idx="20">
                  <c:v>13535</c:v>
                </c:pt>
                <c:pt idx="21">
                  <c:v>13900</c:v>
                </c:pt>
                <c:pt idx="22">
                  <c:v>14265</c:v>
                </c:pt>
                <c:pt idx="23">
                  <c:v>14630</c:v>
                </c:pt>
                <c:pt idx="24">
                  <c:v>14996</c:v>
                </c:pt>
                <c:pt idx="25">
                  <c:v>15361</c:v>
                </c:pt>
                <c:pt idx="26">
                  <c:v>15726</c:v>
                </c:pt>
                <c:pt idx="27">
                  <c:v>16091</c:v>
                </c:pt>
                <c:pt idx="28">
                  <c:v>16457</c:v>
                </c:pt>
                <c:pt idx="29">
                  <c:v>16822</c:v>
                </c:pt>
                <c:pt idx="30">
                  <c:v>17187</c:v>
                </c:pt>
                <c:pt idx="31">
                  <c:v>17552</c:v>
                </c:pt>
                <c:pt idx="32">
                  <c:v>17918</c:v>
                </c:pt>
                <c:pt idx="33">
                  <c:v>18283</c:v>
                </c:pt>
                <c:pt idx="34">
                  <c:v>18648</c:v>
                </c:pt>
                <c:pt idx="35">
                  <c:v>19013</c:v>
                </c:pt>
                <c:pt idx="36">
                  <c:v>19379</c:v>
                </c:pt>
                <c:pt idx="37">
                  <c:v>19744</c:v>
                </c:pt>
                <c:pt idx="38">
                  <c:v>20109</c:v>
                </c:pt>
                <c:pt idx="39">
                  <c:v>20474</c:v>
                </c:pt>
                <c:pt idx="40">
                  <c:v>20840</c:v>
                </c:pt>
                <c:pt idx="41">
                  <c:v>21205</c:v>
                </c:pt>
                <c:pt idx="42">
                  <c:v>21570</c:v>
                </c:pt>
                <c:pt idx="43">
                  <c:v>21935</c:v>
                </c:pt>
                <c:pt idx="44">
                  <c:v>22301</c:v>
                </c:pt>
                <c:pt idx="45">
                  <c:v>22666</c:v>
                </c:pt>
                <c:pt idx="46">
                  <c:v>23031</c:v>
                </c:pt>
                <c:pt idx="47">
                  <c:v>23396</c:v>
                </c:pt>
                <c:pt idx="48">
                  <c:v>23762</c:v>
                </c:pt>
                <c:pt idx="49">
                  <c:v>24127</c:v>
                </c:pt>
                <c:pt idx="50">
                  <c:v>24492</c:v>
                </c:pt>
                <c:pt idx="51">
                  <c:v>24857</c:v>
                </c:pt>
                <c:pt idx="52">
                  <c:v>25223</c:v>
                </c:pt>
                <c:pt idx="53">
                  <c:v>25588</c:v>
                </c:pt>
                <c:pt idx="54">
                  <c:v>25953</c:v>
                </c:pt>
                <c:pt idx="55">
                  <c:v>26318</c:v>
                </c:pt>
                <c:pt idx="56">
                  <c:v>26684</c:v>
                </c:pt>
                <c:pt idx="57">
                  <c:v>27049</c:v>
                </c:pt>
                <c:pt idx="58">
                  <c:v>27414</c:v>
                </c:pt>
                <c:pt idx="59">
                  <c:v>27779</c:v>
                </c:pt>
                <c:pt idx="60">
                  <c:v>28145</c:v>
                </c:pt>
                <c:pt idx="61">
                  <c:v>28510</c:v>
                </c:pt>
                <c:pt idx="62">
                  <c:v>28875</c:v>
                </c:pt>
                <c:pt idx="63">
                  <c:v>29240</c:v>
                </c:pt>
                <c:pt idx="64">
                  <c:v>29606</c:v>
                </c:pt>
                <c:pt idx="65">
                  <c:v>29971</c:v>
                </c:pt>
                <c:pt idx="66">
                  <c:v>30336</c:v>
                </c:pt>
                <c:pt idx="67">
                  <c:v>30701</c:v>
                </c:pt>
                <c:pt idx="68">
                  <c:v>31067</c:v>
                </c:pt>
                <c:pt idx="69">
                  <c:v>31432</c:v>
                </c:pt>
                <c:pt idx="70">
                  <c:v>31797</c:v>
                </c:pt>
                <c:pt idx="71">
                  <c:v>32162</c:v>
                </c:pt>
                <c:pt idx="72">
                  <c:v>32528</c:v>
                </c:pt>
                <c:pt idx="73">
                  <c:v>32893</c:v>
                </c:pt>
                <c:pt idx="74">
                  <c:v>33258</c:v>
                </c:pt>
                <c:pt idx="75">
                  <c:v>33623</c:v>
                </c:pt>
                <c:pt idx="76">
                  <c:v>33989</c:v>
                </c:pt>
                <c:pt idx="77">
                  <c:v>34354</c:v>
                </c:pt>
                <c:pt idx="78">
                  <c:v>34719</c:v>
                </c:pt>
                <c:pt idx="79">
                  <c:v>35084</c:v>
                </c:pt>
                <c:pt idx="80">
                  <c:v>35450</c:v>
                </c:pt>
                <c:pt idx="81">
                  <c:v>35815</c:v>
                </c:pt>
                <c:pt idx="82">
                  <c:v>36180</c:v>
                </c:pt>
                <c:pt idx="83">
                  <c:v>36545</c:v>
                </c:pt>
                <c:pt idx="84">
                  <c:v>36911</c:v>
                </c:pt>
                <c:pt idx="85">
                  <c:v>37276</c:v>
                </c:pt>
                <c:pt idx="86">
                  <c:v>37641</c:v>
                </c:pt>
                <c:pt idx="87">
                  <c:v>38006</c:v>
                </c:pt>
                <c:pt idx="88">
                  <c:v>38372</c:v>
                </c:pt>
                <c:pt idx="89">
                  <c:v>38737</c:v>
                </c:pt>
                <c:pt idx="90">
                  <c:v>39102</c:v>
                </c:pt>
                <c:pt idx="91">
                  <c:v>39467</c:v>
                </c:pt>
                <c:pt idx="92">
                  <c:v>39833</c:v>
                </c:pt>
                <c:pt idx="93">
                  <c:v>40198</c:v>
                </c:pt>
                <c:pt idx="94">
                  <c:v>40563</c:v>
                </c:pt>
                <c:pt idx="95">
                  <c:v>40928</c:v>
                </c:pt>
                <c:pt idx="96">
                  <c:v>41294</c:v>
                </c:pt>
                <c:pt idx="97">
                  <c:v>41659</c:v>
                </c:pt>
              </c:numCache>
            </c:numRef>
          </c:cat>
          <c:val>
            <c:numRef>
              <c:f>'Composite Spreadsheet'!$R$3:$R$100</c:f>
              <c:numCache>
                <c:formatCode>"$"#,##0.0000</c:formatCode>
                <c:ptCount val="98"/>
                <c:pt idx="12">
                  <c:v>855.26424204472414</c:v>
                </c:pt>
                <c:pt idx="13">
                  <c:v>751.60507455175593</c:v>
                </c:pt>
                <c:pt idx="14">
                  <c:v>618.1944209363993</c:v>
                </c:pt>
                <c:pt idx="15">
                  <c:v>474.60882788426903</c:v>
                </c:pt>
                <c:pt idx="16">
                  <c:v>450.62586926286508</c:v>
                </c:pt>
                <c:pt idx="17">
                  <c:v>524.02298124881634</c:v>
                </c:pt>
                <c:pt idx="18">
                  <c:v>583.83292190744874</c:v>
                </c:pt>
                <c:pt idx="19">
                  <c:v>651.34159247961168</c:v>
                </c:pt>
                <c:pt idx="20">
                  <c:v>719.41890116683408</c:v>
                </c:pt>
                <c:pt idx="21">
                  <c:v>665.28034622202108</c:v>
                </c:pt>
                <c:pt idx="22">
                  <c:v>702.5297165498323</c:v>
                </c:pt>
                <c:pt idx="23">
                  <c:v>771.00593954526551</c:v>
                </c:pt>
                <c:pt idx="24">
                  <c:v>962.9308929131272</c:v>
                </c:pt>
                <c:pt idx="25">
                  <c:v>1229.0856604218216</c:v>
                </c:pt>
                <c:pt idx="26">
                  <c:v>1489.3601563464906</c:v>
                </c:pt>
                <c:pt idx="27">
                  <c:v>1591.1811294519025</c:v>
                </c:pt>
                <c:pt idx="28">
                  <c:v>1586.0445054129161</c:v>
                </c:pt>
                <c:pt idx="29">
                  <c:v>1580.7574520924459</c:v>
                </c:pt>
                <c:pt idx="30">
                  <c:v>1700.5842962636698</c:v>
                </c:pt>
                <c:pt idx="31">
                  <c:v>1867.8326758689057</c:v>
                </c:pt>
                <c:pt idx="32">
                  <c:v>1815.9165656335615</c:v>
                </c:pt>
                <c:pt idx="33">
                  <c:v>1975.205846979369</c:v>
                </c:pt>
                <c:pt idx="34">
                  <c:v>2234.32109513569</c:v>
                </c:pt>
                <c:pt idx="35">
                  <c:v>2332.7712197863966</c:v>
                </c:pt>
                <c:pt idx="36">
                  <c:v>2424.1358520900321</c:v>
                </c:pt>
                <c:pt idx="37">
                  <c:v>2397.5351634374347</c:v>
                </c:pt>
                <c:pt idx="38">
                  <c:v>2574.5002458553645</c:v>
                </c:pt>
                <c:pt idx="39">
                  <c:v>2698.8797440779226</c:v>
                </c:pt>
                <c:pt idx="40">
                  <c:v>2788.4051167703319</c:v>
                </c:pt>
                <c:pt idx="41">
                  <c:v>2777.2489428108252</c:v>
                </c:pt>
                <c:pt idx="42">
                  <c:v>2962.4797935396045</c:v>
                </c:pt>
                <c:pt idx="43">
                  <c:v>3036.9779671319352</c:v>
                </c:pt>
                <c:pt idx="44">
                  <c:v>3107.5842015992243</c:v>
                </c:pt>
                <c:pt idx="45">
                  <c:v>3291.2590207797439</c:v>
                </c:pt>
                <c:pt idx="46">
                  <c:v>3437.6275482803808</c:v>
                </c:pt>
                <c:pt idx="47">
                  <c:v>3637.1350534326853</c:v>
                </c:pt>
                <c:pt idx="48">
                  <c:v>3891.3358856586201</c:v>
                </c:pt>
                <c:pt idx="49">
                  <c:v>4188.8201584707367</c:v>
                </c:pt>
                <c:pt idx="50">
                  <c:v>4383.7785382297361</c:v>
                </c:pt>
                <c:pt idx="51">
                  <c:v>4737.6464595007637</c:v>
                </c:pt>
                <c:pt idx="52">
                  <c:v>5072.0739567456649</c:v>
                </c:pt>
                <c:pt idx="53">
                  <c:v>5265.565513374193</c:v>
                </c:pt>
                <c:pt idx="54">
                  <c:v>5636.084957302387</c:v>
                </c:pt>
                <c:pt idx="55">
                  <c:v>6138.5690631137122</c:v>
                </c:pt>
                <c:pt idx="56">
                  <c:v>6772.9140577011904</c:v>
                </c:pt>
                <c:pt idx="57">
                  <c:v>7260.5146515056595</c:v>
                </c:pt>
                <c:pt idx="58">
                  <c:v>7808.1534325214689</c:v>
                </c:pt>
                <c:pt idx="59">
                  <c:v>8560.2341607319813</c:v>
                </c:pt>
                <c:pt idx="60">
                  <c:v>9423.77580286995</c:v>
                </c:pt>
                <c:pt idx="61">
                  <c:v>10525.318682508325</c:v>
                </c:pt>
                <c:pt idx="62">
                  <c:v>11545.377877531715</c:v>
                </c:pt>
                <c:pt idx="63">
                  <c:v>12441.623334775277</c:v>
                </c:pt>
                <c:pt idx="64">
                  <c:v>13881.13875891022</c:v>
                </c:pt>
                <c:pt idx="65">
                  <c:v>14462.664904793883</c:v>
                </c:pt>
                <c:pt idx="66">
                  <c:v>15383.360732083147</c:v>
                </c:pt>
                <c:pt idx="67">
                  <c:v>17017.910904730317</c:v>
                </c:pt>
                <c:pt idx="68">
                  <c:v>18096.297326104082</c:v>
                </c:pt>
                <c:pt idx="69">
                  <c:v>18837.621820154844</c:v>
                </c:pt>
                <c:pt idx="70">
                  <c:v>19970.47659215521</c:v>
                </c:pt>
                <c:pt idx="71">
                  <c:v>21519.396993158822</c:v>
                </c:pt>
                <c:pt idx="72">
                  <c:v>22700.98498776375</c:v>
                </c:pt>
                <c:pt idx="73">
                  <c:v>23674.962808089742</c:v>
                </c:pt>
                <c:pt idx="74">
                  <c:v>24168.592783218559</c:v>
                </c:pt>
                <c:pt idx="75">
                  <c:v>25216.037154860296</c:v>
                </c:pt>
                <c:pt idx="76">
                  <c:v>26060.913666249518</c:v>
                </c:pt>
                <c:pt idx="77">
                  <c:v>27445.735366152338</c:v>
                </c:pt>
                <c:pt idx="78">
                  <c:v>28626.66832979918</c:v>
                </c:pt>
                <c:pt idx="79">
                  <c:v>30030.240806421501</c:v>
                </c:pt>
                <c:pt idx="80">
                  <c:v>31699.240356958479</c:v>
                </c:pt>
                <c:pt idx="81">
                  <c:v>33324.470409976973</c:v>
                </c:pt>
                <c:pt idx="82">
                  <c:v>34889.518862019097</c:v>
                </c:pt>
                <c:pt idx="83">
                  <c:v>36899.389528892549</c:v>
                </c:pt>
                <c:pt idx="84">
                  <c:v>37781.155870844239</c:v>
                </c:pt>
                <c:pt idx="85">
                  <c:v>38506.275829866121</c:v>
                </c:pt>
                <c:pt idx="86">
                  <c:v>39767.762862762691</c:v>
                </c:pt>
                <c:pt idx="87">
                  <c:v>41975.49848787739</c:v>
                </c:pt>
                <c:pt idx="88">
                  <c:v>44429.404379591688</c:v>
                </c:pt>
                <c:pt idx="89">
                  <c:v>47202.535678948167</c:v>
                </c:pt>
                <c:pt idx="90">
                  <c:v>48071.022283391008</c:v>
                </c:pt>
                <c:pt idx="91">
                  <c:v>48169.968236395027</c:v>
                </c:pt>
                <c:pt idx="92">
                  <c:v>46842.933749616263</c:v>
                </c:pt>
                <c:pt idx="93">
                  <c:v>48279.25525027838</c:v>
                </c:pt>
                <c:pt idx="94">
                  <c:v>49927.78647906128</c:v>
                </c:pt>
                <c:pt idx="95">
                  <c:v>52101.425984680456</c:v>
                </c:pt>
                <c:pt idx="96">
                  <c:v>53577.344797665064</c:v>
                </c:pt>
                <c:pt idx="97">
                  <c:v>54370.623901086867</c:v>
                </c:pt>
              </c:numCache>
            </c:numRef>
          </c:val>
        </c:ser>
        <c:ser>
          <c:idx val="0"/>
          <c:order val="1"/>
          <c:tx>
            <c:strRef>
              <c:f>'Composite Spreadsheet'!$L$2</c:f>
              <c:strCache>
                <c:ptCount val="1"/>
                <c:pt idx="0">
                  <c:v>Bottom 90%  average income-including capital gains</c:v>
                </c:pt>
              </c:strCache>
            </c:strRef>
          </c:tx>
          <c:spPr>
            <a:ln w="63500"/>
          </c:spPr>
          <c:marker>
            <c:symbol val="none"/>
          </c:marker>
          <c:val>
            <c:numRef>
              <c:f>'Composite Spreadsheet'!$L$3:$L$98</c:f>
              <c:numCache>
                <c:formatCode>"$"#,##0.00</c:formatCode>
                <c:ptCount val="96"/>
                <c:pt idx="0">
                  <c:v>11347.93</c:v>
                </c:pt>
                <c:pt idx="1">
                  <c:v>10797.94</c:v>
                </c:pt>
                <c:pt idx="2">
                  <c:v>10672.84</c:v>
                </c:pt>
                <c:pt idx="3">
                  <c:v>9726.36</c:v>
                </c:pt>
                <c:pt idx="4">
                  <c:v>7914.55</c:v>
                </c:pt>
                <c:pt idx="5">
                  <c:v>8953.39</c:v>
                </c:pt>
                <c:pt idx="6">
                  <c:v>10365.98</c:v>
                </c:pt>
                <c:pt idx="7">
                  <c:v>9798.11</c:v>
                </c:pt>
                <c:pt idx="8">
                  <c:v>9816.64</c:v>
                </c:pt>
                <c:pt idx="9">
                  <c:v>9928.66</c:v>
                </c:pt>
                <c:pt idx="10">
                  <c:v>9916.4599999999991</c:v>
                </c:pt>
                <c:pt idx="11">
                  <c:v>9926.17</c:v>
                </c:pt>
                <c:pt idx="12">
                  <c:v>10755.79</c:v>
                </c:pt>
                <c:pt idx="13">
                  <c:v>9779.99</c:v>
                </c:pt>
                <c:pt idx="14">
                  <c:v>8636.68</c:v>
                </c:pt>
                <c:pt idx="15">
                  <c:v>6973.98</c:v>
                </c:pt>
                <c:pt idx="16">
                  <c:v>6983.25</c:v>
                </c:pt>
                <c:pt idx="17">
                  <c:v>7598.95</c:v>
                </c:pt>
                <c:pt idx="18">
                  <c:v>8509.0499999999993</c:v>
                </c:pt>
                <c:pt idx="19">
                  <c:v>9129.66</c:v>
                </c:pt>
                <c:pt idx="20">
                  <c:v>9760.77</c:v>
                </c:pt>
                <c:pt idx="21">
                  <c:v>9044.34</c:v>
                </c:pt>
                <c:pt idx="22">
                  <c:v>9360.57</c:v>
                </c:pt>
                <c:pt idx="23">
                  <c:v>9829.84</c:v>
                </c:pt>
                <c:pt idx="24">
                  <c:v>12198.4</c:v>
                </c:pt>
                <c:pt idx="25">
                  <c:v>15514.15</c:v>
                </c:pt>
                <c:pt idx="26">
                  <c:v>18742.580000000002</c:v>
                </c:pt>
                <c:pt idx="27">
                  <c:v>18852.830000000002</c:v>
                </c:pt>
                <c:pt idx="28">
                  <c:v>18275.919999999998</c:v>
                </c:pt>
                <c:pt idx="29">
                  <c:v>17958.099999999999</c:v>
                </c:pt>
                <c:pt idx="30">
                  <c:v>17691.009999999998</c:v>
                </c:pt>
                <c:pt idx="31">
                  <c:v>17780.490000000002</c:v>
                </c:pt>
                <c:pt idx="32">
                  <c:v>17507.12</c:v>
                </c:pt>
                <c:pt idx="33">
                  <c:v>18895.54</c:v>
                </c:pt>
                <c:pt idx="34">
                  <c:v>19817.91</c:v>
                </c:pt>
                <c:pt idx="35">
                  <c:v>20638.75</c:v>
                </c:pt>
                <c:pt idx="36">
                  <c:v>21740.22</c:v>
                </c:pt>
                <c:pt idx="37">
                  <c:v>21283.64</c:v>
                </c:pt>
                <c:pt idx="38">
                  <c:v>22842.51</c:v>
                </c:pt>
                <c:pt idx="39">
                  <c:v>24094.37</c:v>
                </c:pt>
                <c:pt idx="40">
                  <c:v>24175.09</c:v>
                </c:pt>
                <c:pt idx="41">
                  <c:v>23365.17</c:v>
                </c:pt>
                <c:pt idx="42">
                  <c:v>24854.09</c:v>
                </c:pt>
                <c:pt idx="43">
                  <c:v>25154.68</c:v>
                </c:pt>
                <c:pt idx="44">
                  <c:v>25459.08</c:v>
                </c:pt>
                <c:pt idx="45">
                  <c:v>26263.29</c:v>
                </c:pt>
                <c:pt idx="46">
                  <c:v>26948.7</c:v>
                </c:pt>
                <c:pt idx="47">
                  <c:v>28117.439999999999</c:v>
                </c:pt>
                <c:pt idx="48">
                  <c:v>29328.799999999999</c:v>
                </c:pt>
                <c:pt idx="49">
                  <c:v>31006.35</c:v>
                </c:pt>
                <c:pt idx="50">
                  <c:v>31752.41</c:v>
                </c:pt>
                <c:pt idx="51">
                  <c:v>32942.06</c:v>
                </c:pt>
                <c:pt idx="52">
                  <c:v>33373.33</c:v>
                </c:pt>
                <c:pt idx="53">
                  <c:v>33523.96</c:v>
                </c:pt>
                <c:pt idx="54">
                  <c:v>33402.65</c:v>
                </c:pt>
                <c:pt idx="55">
                  <c:v>34900.04</c:v>
                </c:pt>
                <c:pt idx="56">
                  <c:v>35583.660000000003</c:v>
                </c:pt>
                <c:pt idx="57">
                  <c:v>34177.31</c:v>
                </c:pt>
                <c:pt idx="58">
                  <c:v>32295.040000000001</c:v>
                </c:pt>
                <c:pt idx="59">
                  <c:v>33261.199999999997</c:v>
                </c:pt>
                <c:pt idx="60">
                  <c:v>33536.85</c:v>
                </c:pt>
                <c:pt idx="61">
                  <c:v>34226.269999999997</c:v>
                </c:pt>
                <c:pt idx="62">
                  <c:v>34230.32</c:v>
                </c:pt>
                <c:pt idx="63">
                  <c:v>32994.800000000003</c:v>
                </c:pt>
                <c:pt idx="64">
                  <c:v>32671.83</c:v>
                </c:pt>
                <c:pt idx="65">
                  <c:v>31709.07</c:v>
                </c:pt>
                <c:pt idx="66">
                  <c:v>31363.85</c:v>
                </c:pt>
                <c:pt idx="67">
                  <c:v>32279.88</c:v>
                </c:pt>
                <c:pt idx="68">
                  <c:v>32739.73</c:v>
                </c:pt>
                <c:pt idx="69">
                  <c:v>33358.910000000003</c:v>
                </c:pt>
                <c:pt idx="70">
                  <c:v>33058.75</c:v>
                </c:pt>
                <c:pt idx="71">
                  <c:v>33388.06</c:v>
                </c:pt>
                <c:pt idx="72">
                  <c:v>33404.97</c:v>
                </c:pt>
                <c:pt idx="73">
                  <c:v>32846.519999999997</c:v>
                </c:pt>
                <c:pt idx="74">
                  <c:v>31977.48</c:v>
                </c:pt>
                <c:pt idx="75">
                  <c:v>31653.119999999999</c:v>
                </c:pt>
                <c:pt idx="76">
                  <c:v>31445.46</c:v>
                </c:pt>
                <c:pt idx="77">
                  <c:v>31879.67</c:v>
                </c:pt>
                <c:pt idx="78">
                  <c:v>32204.63</c:v>
                </c:pt>
                <c:pt idx="79">
                  <c:v>32684.13</c:v>
                </c:pt>
                <c:pt idx="80">
                  <c:v>33865.019999999997</c:v>
                </c:pt>
                <c:pt idx="81">
                  <c:v>35440.910000000003</c:v>
                </c:pt>
                <c:pt idx="82">
                  <c:v>36386.19</c:v>
                </c:pt>
                <c:pt idx="83">
                  <c:v>36517.75</c:v>
                </c:pt>
                <c:pt idx="84">
                  <c:v>35792.239999999998</c:v>
                </c:pt>
                <c:pt idx="85">
                  <c:v>34565.51</c:v>
                </c:pt>
                <c:pt idx="86">
                  <c:v>33933.550000000003</c:v>
                </c:pt>
                <c:pt idx="87">
                  <c:v>34465.379999999997</c:v>
                </c:pt>
                <c:pt idx="88">
                  <c:v>34679.089999999997</c:v>
                </c:pt>
                <c:pt idx="89">
                  <c:v>34911.879999999997</c:v>
                </c:pt>
                <c:pt idx="90">
                  <c:v>35900.589999999997</c:v>
                </c:pt>
                <c:pt idx="91">
                  <c:v>33318.339999999997</c:v>
                </c:pt>
                <c:pt idx="92">
                  <c:v>31552.85</c:v>
                </c:pt>
                <c:pt idx="93">
                  <c:v>31283.96</c:v>
                </c:pt>
                <c:pt idx="94">
                  <c:v>30997.11</c:v>
                </c:pt>
                <c:pt idx="95">
                  <c:v>30997.03</c:v>
                </c:pt>
              </c:numCache>
            </c:numRef>
          </c:val>
        </c:ser>
        <c:ser>
          <c:idx val="1"/>
          <c:order val="2"/>
          <c:tx>
            <c:strRef>
              <c:f>'Composite Spreadsheet'!$M$2</c:f>
              <c:strCache>
                <c:ptCount val="1"/>
                <c:pt idx="0">
                  <c:v>Top 1%  average income-including capital gains</c:v>
                </c:pt>
              </c:strCache>
            </c:strRef>
          </c:tx>
          <c:spPr>
            <a:ln w="63500"/>
          </c:spPr>
          <c:marker>
            <c:symbol val="none"/>
          </c:marker>
          <c:val>
            <c:numRef>
              <c:f>'Composite Spreadsheet'!$M$3:$M$98</c:f>
              <c:numCache>
                <c:formatCode>"$"#,##0.00</c:formatCode>
                <c:ptCount val="96"/>
                <c:pt idx="0">
                  <c:v>304496.24</c:v>
                </c:pt>
                <c:pt idx="1">
                  <c:v>258988.54</c:v>
                </c:pt>
                <c:pt idx="2">
                  <c:v>264113.91999999998</c:v>
                </c:pt>
                <c:pt idx="3">
                  <c:v>212862.63</c:v>
                </c:pt>
                <c:pt idx="4">
                  <c:v>196044.5</c:v>
                </c:pt>
                <c:pt idx="5">
                  <c:v>244233.79</c:v>
                </c:pt>
                <c:pt idx="6">
                  <c:v>249296.01</c:v>
                </c:pt>
                <c:pt idx="7">
                  <c:v>276369.3</c:v>
                </c:pt>
                <c:pt idx="8">
                  <c:v>333407.81</c:v>
                </c:pt>
                <c:pt idx="9">
                  <c:v>327693.24</c:v>
                </c:pt>
                <c:pt idx="10">
                  <c:v>351845.24</c:v>
                </c:pt>
                <c:pt idx="11">
                  <c:v>421743.15</c:v>
                </c:pt>
                <c:pt idx="12">
                  <c:v>406040.51</c:v>
                </c:pt>
                <c:pt idx="13">
                  <c:v>270063.87</c:v>
                </c:pt>
                <c:pt idx="14">
                  <c:v>217231.72</c:v>
                </c:pt>
                <c:pt idx="15">
                  <c:v>182059.4</c:v>
                </c:pt>
                <c:pt idx="16">
                  <c:v>190172.63</c:v>
                </c:pt>
                <c:pt idx="17">
                  <c:v>206837.39</c:v>
                </c:pt>
                <c:pt idx="18">
                  <c:v>230082.17</c:v>
                </c:pt>
                <c:pt idx="19">
                  <c:v>296755.02</c:v>
                </c:pt>
                <c:pt idx="20">
                  <c:v>270137.31</c:v>
                </c:pt>
                <c:pt idx="21">
                  <c:v>229312.77</c:v>
                </c:pt>
                <c:pt idx="22">
                  <c:v>250119.45</c:v>
                </c:pt>
                <c:pt idx="23">
                  <c:v>266473.18</c:v>
                </c:pt>
                <c:pt idx="24">
                  <c:v>298439.45</c:v>
                </c:pt>
                <c:pt idx="25">
                  <c:v>293556.68</c:v>
                </c:pt>
                <c:pt idx="26">
                  <c:v>313135.11</c:v>
                </c:pt>
                <c:pt idx="27">
                  <c:v>283622.71000000002</c:v>
                </c:pt>
                <c:pt idx="28">
                  <c:v>313928.3</c:v>
                </c:pt>
                <c:pt idx="29">
                  <c:v>338998.5</c:v>
                </c:pt>
                <c:pt idx="30">
                  <c:v>289933.18</c:v>
                </c:pt>
                <c:pt idx="31">
                  <c:v>301464.93</c:v>
                </c:pt>
                <c:pt idx="32">
                  <c:v>283184.09999999998</c:v>
                </c:pt>
                <c:pt idx="33">
                  <c:v>338330.54</c:v>
                </c:pt>
                <c:pt idx="34">
                  <c:v>319593.11</c:v>
                </c:pt>
                <c:pt idx="35">
                  <c:v>300110.28999999998</c:v>
                </c:pt>
                <c:pt idx="36">
                  <c:v>286207.02</c:v>
                </c:pt>
                <c:pt idx="37">
                  <c:v>310968.19</c:v>
                </c:pt>
                <c:pt idx="38">
                  <c:v>344105.82</c:v>
                </c:pt>
                <c:pt idx="39">
                  <c:v>347807.01</c:v>
                </c:pt>
                <c:pt idx="40">
                  <c:v>329911.15000000002</c:v>
                </c:pt>
                <c:pt idx="41">
                  <c:v>323025.34999999998</c:v>
                </c:pt>
                <c:pt idx="42">
                  <c:v>360882.4</c:v>
                </c:pt>
                <c:pt idx="43">
                  <c:v>341488.6</c:v>
                </c:pt>
                <c:pt idx="44">
                  <c:v>370842.45</c:v>
                </c:pt>
                <c:pt idx="45">
                  <c:v>354734.17</c:v>
                </c:pt>
                <c:pt idx="46">
                  <c:v>363229.9</c:v>
                </c:pt>
                <c:pt idx="47">
                  <c:v>404382.09</c:v>
                </c:pt>
                <c:pt idx="48">
                  <c:v>440825.81</c:v>
                </c:pt>
                <c:pt idx="49">
                  <c:v>428096.54</c:v>
                </c:pt>
                <c:pt idx="50">
                  <c:v>468074.88</c:v>
                </c:pt>
                <c:pt idx="51">
                  <c:v>510241.27</c:v>
                </c:pt>
                <c:pt idx="52">
                  <c:v>470583.2</c:v>
                </c:pt>
                <c:pt idx="53">
                  <c:v>404179.31</c:v>
                </c:pt>
                <c:pt idx="54">
                  <c:v>423860.1</c:v>
                </c:pt>
                <c:pt idx="55">
                  <c:v>455808.21</c:v>
                </c:pt>
                <c:pt idx="56">
                  <c:v>440141.68</c:v>
                </c:pt>
                <c:pt idx="57">
                  <c:v>420747.73</c:v>
                </c:pt>
                <c:pt idx="58">
                  <c:v>387412.12</c:v>
                </c:pt>
                <c:pt idx="59">
                  <c:v>398356.72</c:v>
                </c:pt>
                <c:pt idx="60">
                  <c:v>410148.16</c:v>
                </c:pt>
                <c:pt idx="61">
                  <c:v>414512.65</c:v>
                </c:pt>
                <c:pt idx="62">
                  <c:v>466302.39</c:v>
                </c:pt>
                <c:pt idx="63">
                  <c:v>455241.98</c:v>
                </c:pt>
                <c:pt idx="64">
                  <c:v>449988.81</c:v>
                </c:pt>
                <c:pt idx="65">
                  <c:v>476422.7</c:v>
                </c:pt>
                <c:pt idx="66">
                  <c:v>512707.34</c:v>
                </c:pt>
                <c:pt idx="67">
                  <c:v>550566.89</c:v>
                </c:pt>
                <c:pt idx="68">
                  <c:v>597863.17000000004</c:v>
                </c:pt>
                <c:pt idx="69">
                  <c:v>804900.28</c:v>
                </c:pt>
                <c:pt idx="70">
                  <c:v>610056.1</c:v>
                </c:pt>
                <c:pt idx="71">
                  <c:v>784155.98</c:v>
                </c:pt>
                <c:pt idx="72">
                  <c:v>726901.5</c:v>
                </c:pt>
                <c:pt idx="73">
                  <c:v>705731.82</c:v>
                </c:pt>
                <c:pt idx="74">
                  <c:v>636043.74</c:v>
                </c:pt>
                <c:pt idx="75">
                  <c:v>706250.14</c:v>
                </c:pt>
                <c:pt idx="76">
                  <c:v>679282.85</c:v>
                </c:pt>
                <c:pt idx="77">
                  <c:v>689550.56</c:v>
                </c:pt>
                <c:pt idx="78">
                  <c:v>762783.51</c:v>
                </c:pt>
                <c:pt idx="79">
                  <c:v>868532.81</c:v>
                </c:pt>
                <c:pt idx="80">
                  <c:v>991889.7</c:v>
                </c:pt>
                <c:pt idx="81">
                  <c:v>1114919.7</c:v>
                </c:pt>
                <c:pt idx="82">
                  <c:v>1226190.99</c:v>
                </c:pt>
                <c:pt idx="83">
                  <c:v>1350005.94</c:v>
                </c:pt>
                <c:pt idx="84">
                  <c:v>1063706.21</c:v>
                </c:pt>
                <c:pt idx="85">
                  <c:v>933877.92</c:v>
                </c:pt>
                <c:pt idx="86">
                  <c:v>964989.22</c:v>
                </c:pt>
                <c:pt idx="87">
                  <c:v>1143104.17</c:v>
                </c:pt>
                <c:pt idx="88">
                  <c:v>1323935.05</c:v>
                </c:pt>
                <c:pt idx="89">
                  <c:v>1414984.99</c:v>
                </c:pt>
                <c:pt idx="90">
                  <c:v>1510932.1</c:v>
                </c:pt>
                <c:pt idx="91">
                  <c:v>1213198.8400000001</c:v>
                </c:pt>
                <c:pt idx="92">
                  <c:v>961784.51</c:v>
                </c:pt>
                <c:pt idx="93">
                  <c:v>1076378.56</c:v>
                </c:pt>
                <c:pt idx="94">
                  <c:v>1056639.94</c:v>
                </c:pt>
                <c:pt idx="95">
                  <c:v>1264064.96</c:v>
                </c:pt>
              </c:numCache>
            </c:numRef>
          </c:val>
        </c:ser>
        <c:ser>
          <c:idx val="2"/>
          <c:order val="3"/>
          <c:tx>
            <c:strRef>
              <c:f>'Composite Spreadsheet'!$N$2</c:f>
              <c:strCache>
                <c:ptCount val="1"/>
                <c:pt idx="0">
                  <c:v>Top 5% average income-including capital gains</c:v>
                </c:pt>
              </c:strCache>
            </c:strRef>
          </c:tx>
          <c:spPr>
            <a:ln w="63500"/>
          </c:spPr>
          <c:marker>
            <c:symbol val="none"/>
          </c:marker>
          <c:val>
            <c:numRef>
              <c:f>'Composite Spreadsheet'!$N$3:$N$98</c:f>
              <c:numCache>
                <c:formatCode>"$"#,##0.00</c:formatCode>
                <c:ptCount val="96"/>
                <c:pt idx="0">
                  <c:v>105205.56</c:v>
                </c:pt>
                <c:pt idx="1">
                  <c:v>95711.1</c:v>
                </c:pt>
                <c:pt idx="2">
                  <c:v>97103.37</c:v>
                </c:pt>
                <c:pt idx="3">
                  <c:v>81310.84</c:v>
                </c:pt>
                <c:pt idx="4">
                  <c:v>77235.09</c:v>
                </c:pt>
                <c:pt idx="5">
                  <c:v>91478.66</c:v>
                </c:pt>
                <c:pt idx="6">
                  <c:v>94911.360000000001</c:v>
                </c:pt>
                <c:pt idx="7">
                  <c:v>101873.97</c:v>
                </c:pt>
                <c:pt idx="8">
                  <c:v>115314.73</c:v>
                </c:pt>
                <c:pt idx="9">
                  <c:v>113945.2</c:v>
                </c:pt>
                <c:pt idx="10">
                  <c:v>119454.92</c:v>
                </c:pt>
                <c:pt idx="11">
                  <c:v>135871.34</c:v>
                </c:pt>
                <c:pt idx="12">
                  <c:v>132542.98000000001</c:v>
                </c:pt>
                <c:pt idx="13">
                  <c:v>100550.91</c:v>
                </c:pt>
                <c:pt idx="14">
                  <c:v>87548.51</c:v>
                </c:pt>
                <c:pt idx="15">
                  <c:v>76466.52</c:v>
                </c:pt>
                <c:pt idx="16">
                  <c:v>76684.990000000005</c:v>
                </c:pt>
                <c:pt idx="17">
                  <c:v>85054.73</c:v>
                </c:pt>
                <c:pt idx="18">
                  <c:v>89086.38</c:v>
                </c:pt>
                <c:pt idx="19">
                  <c:v>106585.27</c:v>
                </c:pt>
                <c:pt idx="20">
                  <c:v>101659.66</c:v>
                </c:pt>
                <c:pt idx="21">
                  <c:v>91244.41</c:v>
                </c:pt>
                <c:pt idx="22">
                  <c:v>99824.49</c:v>
                </c:pt>
                <c:pt idx="23">
                  <c:v>104215.62</c:v>
                </c:pt>
                <c:pt idx="24">
                  <c:v>113404.55</c:v>
                </c:pt>
                <c:pt idx="25">
                  <c:v>112812.82</c:v>
                </c:pt>
                <c:pt idx="26">
                  <c:v>122525.25</c:v>
                </c:pt>
                <c:pt idx="27">
                  <c:v>114471.01</c:v>
                </c:pt>
                <c:pt idx="28">
                  <c:v>124382.41</c:v>
                </c:pt>
                <c:pt idx="29">
                  <c:v>136678.31</c:v>
                </c:pt>
                <c:pt idx="30">
                  <c:v>119699.17</c:v>
                </c:pt>
                <c:pt idx="31">
                  <c:v>123393.23</c:v>
                </c:pt>
                <c:pt idx="32">
                  <c:v>118351.94</c:v>
                </c:pt>
                <c:pt idx="33">
                  <c:v>134774.68</c:v>
                </c:pt>
                <c:pt idx="34">
                  <c:v>131236.01</c:v>
                </c:pt>
                <c:pt idx="35">
                  <c:v>128316.87</c:v>
                </c:pt>
                <c:pt idx="36">
                  <c:v>127254.34</c:v>
                </c:pt>
                <c:pt idx="37">
                  <c:v>134492.9</c:v>
                </c:pt>
                <c:pt idx="38">
                  <c:v>146859.94</c:v>
                </c:pt>
                <c:pt idx="39">
                  <c:v>150742.82999999999</c:v>
                </c:pt>
                <c:pt idx="40">
                  <c:v>146786.60999999999</c:v>
                </c:pt>
                <c:pt idx="41">
                  <c:v>145131.94</c:v>
                </c:pt>
                <c:pt idx="42">
                  <c:v>158553.9</c:v>
                </c:pt>
                <c:pt idx="43">
                  <c:v>153646.1</c:v>
                </c:pt>
                <c:pt idx="44">
                  <c:v>163811.41</c:v>
                </c:pt>
                <c:pt idx="45">
                  <c:v>162615.14000000001</c:v>
                </c:pt>
                <c:pt idx="46">
                  <c:v>167348.79</c:v>
                </c:pt>
                <c:pt idx="47">
                  <c:v>181379.65</c:v>
                </c:pt>
                <c:pt idx="48">
                  <c:v>193268.68</c:v>
                </c:pt>
                <c:pt idx="49">
                  <c:v>192859.76</c:v>
                </c:pt>
                <c:pt idx="50">
                  <c:v>206646.99</c:v>
                </c:pt>
                <c:pt idx="51">
                  <c:v>219797.65</c:v>
                </c:pt>
                <c:pt idx="52">
                  <c:v>209881.61</c:v>
                </c:pt>
                <c:pt idx="53">
                  <c:v>194024.78</c:v>
                </c:pt>
                <c:pt idx="54">
                  <c:v>200745.84</c:v>
                </c:pt>
                <c:pt idx="55">
                  <c:v>212999.07</c:v>
                </c:pt>
                <c:pt idx="56">
                  <c:v>213417.33</c:v>
                </c:pt>
                <c:pt idx="57">
                  <c:v>204025.33</c:v>
                </c:pt>
                <c:pt idx="58">
                  <c:v>191955.97</c:v>
                </c:pt>
                <c:pt idx="59">
                  <c:v>197580.99</c:v>
                </c:pt>
                <c:pt idx="60">
                  <c:v>201089.5</c:v>
                </c:pt>
                <c:pt idx="61">
                  <c:v>204104.09</c:v>
                </c:pt>
                <c:pt idx="62">
                  <c:v>214767.2</c:v>
                </c:pt>
                <c:pt idx="63">
                  <c:v>210496.21</c:v>
                </c:pt>
                <c:pt idx="64">
                  <c:v>206969.4</c:v>
                </c:pt>
                <c:pt idx="65">
                  <c:v>210333.02</c:v>
                </c:pt>
                <c:pt idx="66">
                  <c:v>220533.92</c:v>
                </c:pt>
                <c:pt idx="67">
                  <c:v>232238.06</c:v>
                </c:pt>
                <c:pt idx="68">
                  <c:v>246498.63</c:v>
                </c:pt>
                <c:pt idx="69">
                  <c:v>298227.58</c:v>
                </c:pt>
                <c:pt idx="70">
                  <c:v>255726.13</c:v>
                </c:pt>
                <c:pt idx="71">
                  <c:v>296481.59999999998</c:v>
                </c:pt>
                <c:pt idx="72">
                  <c:v>286494.53999999998</c:v>
                </c:pt>
                <c:pt idx="73">
                  <c:v>279799.13</c:v>
                </c:pt>
                <c:pt idx="74">
                  <c:v>263953.19</c:v>
                </c:pt>
                <c:pt idx="75">
                  <c:v>279832.77</c:v>
                </c:pt>
                <c:pt idx="76">
                  <c:v>275139.94</c:v>
                </c:pt>
                <c:pt idx="77">
                  <c:v>279974.45</c:v>
                </c:pt>
                <c:pt idx="78">
                  <c:v>302669.93</c:v>
                </c:pt>
                <c:pt idx="79">
                  <c:v>330580.65000000002</c:v>
                </c:pt>
                <c:pt idx="80">
                  <c:v>364942.73</c:v>
                </c:pt>
                <c:pt idx="81">
                  <c:v>398294.08</c:v>
                </c:pt>
                <c:pt idx="82">
                  <c:v>430879.75</c:v>
                </c:pt>
                <c:pt idx="83">
                  <c:v>459256.7</c:v>
                </c:pt>
                <c:pt idx="84">
                  <c:v>389449.58</c:v>
                </c:pt>
                <c:pt idx="85">
                  <c:v>355156.02</c:v>
                </c:pt>
                <c:pt idx="86">
                  <c:v>360769.87</c:v>
                </c:pt>
                <c:pt idx="87">
                  <c:v>404510.61</c:v>
                </c:pt>
                <c:pt idx="88">
                  <c:v>448951.47</c:v>
                </c:pt>
                <c:pt idx="89">
                  <c:v>472215.52</c:v>
                </c:pt>
                <c:pt idx="90">
                  <c:v>497168.21</c:v>
                </c:pt>
                <c:pt idx="91">
                  <c:v>423049.95</c:v>
                </c:pt>
                <c:pt idx="92">
                  <c:v>362154.15</c:v>
                </c:pt>
                <c:pt idx="93">
                  <c:v>388564.91</c:v>
                </c:pt>
                <c:pt idx="94">
                  <c:v>385987.93</c:v>
                </c:pt>
                <c:pt idx="95">
                  <c:v>433937.11</c:v>
                </c:pt>
              </c:numCache>
            </c:numRef>
          </c:val>
        </c:ser>
        <c:ser>
          <c:idx val="3"/>
          <c:order val="4"/>
          <c:tx>
            <c:strRef>
              <c:f>'Composite Spreadsheet'!$O$2</c:f>
              <c:strCache>
                <c:ptCount val="1"/>
                <c:pt idx="0">
                  <c:v>Top 10%  average income-including capital gains</c:v>
                </c:pt>
              </c:strCache>
            </c:strRef>
          </c:tx>
          <c:spPr>
            <a:ln w="63500"/>
          </c:spPr>
          <c:marker>
            <c:symbol val="none"/>
          </c:marker>
          <c:val>
            <c:numRef>
              <c:f>'Composite Spreadsheet'!$O$3:$O$98</c:f>
              <c:numCache>
                <c:formatCode>"$"#,##0.00</c:formatCode>
                <c:ptCount val="96"/>
                <c:pt idx="0">
                  <c:v>69540.09</c:v>
                </c:pt>
                <c:pt idx="1">
                  <c:v>65077.11</c:v>
                </c:pt>
                <c:pt idx="2">
                  <c:v>64883.71</c:v>
                </c:pt>
                <c:pt idx="3">
                  <c:v>55999.65</c:v>
                </c:pt>
                <c:pt idx="4">
                  <c:v>54133.87</c:v>
                </c:pt>
                <c:pt idx="5">
                  <c:v>62601.1</c:v>
                </c:pt>
                <c:pt idx="6">
                  <c:v>66077.22</c:v>
                </c:pt>
                <c:pt idx="7">
                  <c:v>70439.570000000007</c:v>
                </c:pt>
                <c:pt idx="8">
                  <c:v>76340.77</c:v>
                </c:pt>
                <c:pt idx="9">
                  <c:v>75237.14</c:v>
                </c:pt>
                <c:pt idx="10">
                  <c:v>78097.73</c:v>
                </c:pt>
                <c:pt idx="11">
                  <c:v>86829.41</c:v>
                </c:pt>
                <c:pt idx="12">
                  <c:v>84848.05</c:v>
                </c:pt>
                <c:pt idx="13">
                  <c:v>68781.78</c:v>
                </c:pt>
                <c:pt idx="14">
                  <c:v>62433.279999999999</c:v>
                </c:pt>
                <c:pt idx="15">
                  <c:v>54269.55</c:v>
                </c:pt>
                <c:pt idx="16">
                  <c:v>52686.34</c:v>
                </c:pt>
                <c:pt idx="17">
                  <c:v>57752.97</c:v>
                </c:pt>
                <c:pt idx="18">
                  <c:v>61388.2</c:v>
                </c:pt>
                <c:pt idx="19">
                  <c:v>71685.820000000007</c:v>
                </c:pt>
                <c:pt idx="20">
                  <c:v>69673.55</c:v>
                </c:pt>
                <c:pt idx="21">
                  <c:v>64150.89</c:v>
                </c:pt>
                <c:pt idx="22">
                  <c:v>70383.839999999997</c:v>
                </c:pt>
                <c:pt idx="23">
                  <c:v>73245.240000000005</c:v>
                </c:pt>
                <c:pt idx="24">
                  <c:v>79272.84</c:v>
                </c:pt>
                <c:pt idx="25">
                  <c:v>78977.119999999995</c:v>
                </c:pt>
                <c:pt idx="26">
                  <c:v>85702.21</c:v>
                </c:pt>
                <c:pt idx="27">
                  <c:v>81742.27</c:v>
                </c:pt>
                <c:pt idx="28">
                  <c:v>86342.54</c:v>
                </c:pt>
                <c:pt idx="29">
                  <c:v>93703.72</c:v>
                </c:pt>
                <c:pt idx="30">
                  <c:v>83300.25</c:v>
                </c:pt>
                <c:pt idx="31">
                  <c:v>86218.16</c:v>
                </c:pt>
                <c:pt idx="32">
                  <c:v>83917.14</c:v>
                </c:pt>
                <c:pt idx="33">
                  <c:v>93858.11</c:v>
                </c:pt>
                <c:pt idx="34">
                  <c:v>92776.76</c:v>
                </c:pt>
                <c:pt idx="35">
                  <c:v>92366.14</c:v>
                </c:pt>
                <c:pt idx="36">
                  <c:v>93380.97</c:v>
                </c:pt>
                <c:pt idx="37">
                  <c:v>97087.3</c:v>
                </c:pt>
                <c:pt idx="38">
                  <c:v>105612.89</c:v>
                </c:pt>
                <c:pt idx="39">
                  <c:v>109054.32</c:v>
                </c:pt>
                <c:pt idx="40">
                  <c:v>107108.91</c:v>
                </c:pt>
                <c:pt idx="41">
                  <c:v>106226.7</c:v>
                </c:pt>
                <c:pt idx="42">
                  <c:v>115251.22</c:v>
                </c:pt>
                <c:pt idx="43">
                  <c:v>113919.7</c:v>
                </c:pt>
                <c:pt idx="44">
                  <c:v>119382.9</c:v>
                </c:pt>
                <c:pt idx="45">
                  <c:v>120150.51</c:v>
                </c:pt>
                <c:pt idx="46">
                  <c:v>123749.72</c:v>
                </c:pt>
                <c:pt idx="47">
                  <c:v>132836.82999999999</c:v>
                </c:pt>
                <c:pt idx="48">
                  <c:v>140768.42000000001</c:v>
                </c:pt>
                <c:pt idx="49">
                  <c:v>141665.96</c:v>
                </c:pt>
                <c:pt idx="50">
                  <c:v>150152.01</c:v>
                </c:pt>
                <c:pt idx="51">
                  <c:v>158572.37</c:v>
                </c:pt>
                <c:pt idx="52">
                  <c:v>154244.04</c:v>
                </c:pt>
                <c:pt idx="53">
                  <c:v>146114.29999999999</c:v>
                </c:pt>
                <c:pt idx="54">
                  <c:v>150336.44</c:v>
                </c:pt>
                <c:pt idx="55">
                  <c:v>158842.18</c:v>
                </c:pt>
                <c:pt idx="56">
                  <c:v>160121.93</c:v>
                </c:pt>
                <c:pt idx="57">
                  <c:v>153627.6</c:v>
                </c:pt>
                <c:pt idx="58">
                  <c:v>145979.88</c:v>
                </c:pt>
                <c:pt idx="59">
                  <c:v>150216.79</c:v>
                </c:pt>
                <c:pt idx="60">
                  <c:v>152620.18</c:v>
                </c:pt>
                <c:pt idx="61">
                  <c:v>155079.25</c:v>
                </c:pt>
                <c:pt idx="62">
                  <c:v>160210.4</c:v>
                </c:pt>
                <c:pt idx="63">
                  <c:v>157333.68</c:v>
                </c:pt>
                <c:pt idx="64">
                  <c:v>155177.51999999999</c:v>
                </c:pt>
                <c:pt idx="65">
                  <c:v>155922.22</c:v>
                </c:pt>
                <c:pt idx="66">
                  <c:v>161427</c:v>
                </c:pt>
                <c:pt idx="67">
                  <c:v>168694.51</c:v>
                </c:pt>
                <c:pt idx="68">
                  <c:v>177254.1</c:v>
                </c:pt>
                <c:pt idx="69">
                  <c:v>205453.93</c:v>
                </c:pt>
                <c:pt idx="70">
                  <c:v>184266.23</c:v>
                </c:pt>
                <c:pt idx="71">
                  <c:v>205632.04</c:v>
                </c:pt>
                <c:pt idx="72">
                  <c:v>201135.8</c:v>
                </c:pt>
                <c:pt idx="73">
                  <c:v>196879.25</c:v>
                </c:pt>
                <c:pt idx="74">
                  <c:v>188258.74</c:v>
                </c:pt>
                <c:pt idx="75">
                  <c:v>196518.98</c:v>
                </c:pt>
                <c:pt idx="76">
                  <c:v>194119.1</c:v>
                </c:pt>
                <c:pt idx="77">
                  <c:v>197592.54</c:v>
                </c:pt>
                <c:pt idx="78">
                  <c:v>210869.53</c:v>
                </c:pt>
                <c:pt idx="79">
                  <c:v>226327.56</c:v>
                </c:pt>
                <c:pt idx="80">
                  <c:v>245805.85</c:v>
                </c:pt>
                <c:pt idx="81">
                  <c:v>265126.36</c:v>
                </c:pt>
                <c:pt idx="82">
                  <c:v>284273.94</c:v>
                </c:pt>
                <c:pt idx="83">
                  <c:v>298637.3</c:v>
                </c:pt>
                <c:pt idx="84">
                  <c:v>261682.24</c:v>
                </c:pt>
                <c:pt idx="85">
                  <c:v>242647.67999999999</c:v>
                </c:pt>
                <c:pt idx="86">
                  <c:v>245139.63</c:v>
                </c:pt>
                <c:pt idx="87">
                  <c:v>268510.56</c:v>
                </c:pt>
                <c:pt idx="88">
                  <c:v>291983.38</c:v>
                </c:pt>
                <c:pt idx="89">
                  <c:v>305775.14</c:v>
                </c:pt>
                <c:pt idx="90">
                  <c:v>319762.43</c:v>
                </c:pt>
                <c:pt idx="91">
                  <c:v>279338.08</c:v>
                </c:pt>
                <c:pt idx="92">
                  <c:v>246839.8</c:v>
                </c:pt>
                <c:pt idx="93">
                  <c:v>260345.64</c:v>
                </c:pt>
                <c:pt idx="94">
                  <c:v>258838.33</c:v>
                </c:pt>
                <c:pt idx="95">
                  <c:v>283733.74</c:v>
                </c:pt>
              </c:numCache>
            </c:numRef>
          </c:val>
        </c:ser>
        <c:ser>
          <c:idx val="4"/>
          <c:order val="5"/>
          <c:tx>
            <c:strRef>
              <c:f>'Composite Spreadsheet'!$AA$2</c:f>
              <c:strCache>
                <c:ptCount val="1"/>
                <c:pt idx="0">
                  <c:v>Federal Deficit Per Capita</c:v>
                </c:pt>
              </c:strCache>
            </c:strRef>
          </c:tx>
          <c:spPr>
            <a:ln w="63500"/>
          </c:spPr>
          <c:marker>
            <c:symbol val="none"/>
          </c:marker>
          <c:val>
            <c:numRef>
              <c:f>'Composite Spreadsheet'!$AA$3:$AA$100</c:f>
              <c:numCache>
                <c:formatCode>0.0000</c:formatCode>
                <c:ptCount val="98"/>
                <c:pt idx="3">
                  <c:v>-5.564882760181848</c:v>
                </c:pt>
                <c:pt idx="4">
                  <c:v>-6.2252615538996157</c:v>
                </c:pt>
                <c:pt idx="5">
                  <c:v>-4.5764914785728665</c:v>
                </c:pt>
                <c:pt idx="6">
                  <c:v>-5.0492299924261559</c:v>
                </c:pt>
                <c:pt idx="7">
                  <c:v>-5.5957223811131049</c:v>
                </c:pt>
                <c:pt idx="8">
                  <c:v>-3.7623589115408174</c:v>
                </c:pt>
                <c:pt idx="9">
                  <c:v>-5.6025306199846581</c:v>
                </c:pt>
                <c:pt idx="10">
                  <c:v>-7.981320314158352</c:v>
                </c:pt>
                <c:pt idx="11">
                  <c:v>-5.5203794006206248</c:v>
                </c:pt>
                <c:pt idx="12">
                  <c:v>-3.9549791539640426</c:v>
                </c:pt>
                <c:pt idx="13">
                  <c:v>-7.0615163591795653</c:v>
                </c:pt>
                <c:pt idx="14">
                  <c:v>1.0477871541294905</c:v>
                </c:pt>
                <c:pt idx="15">
                  <c:v>13.045740125655289</c:v>
                </c:pt>
                <c:pt idx="16">
                  <c:v>14.623484999006557</c:v>
                </c:pt>
                <c:pt idx="17">
                  <c:v>16.257339478502431</c:v>
                </c:pt>
                <c:pt idx="18">
                  <c:v>23.6667842169194</c:v>
                </c:pt>
                <c:pt idx="19">
                  <c:v>31.049617132540625</c:v>
                </c:pt>
                <c:pt idx="20">
                  <c:v>20.168456842593308</c:v>
                </c:pt>
                <c:pt idx="21">
                  <c:v>9.3614996815555429</c:v>
                </c:pt>
                <c:pt idx="22">
                  <c:v>16.306004266991771</c:v>
                </c:pt>
                <c:pt idx="23">
                  <c:v>26.557711950970376</c:v>
                </c:pt>
                <c:pt idx="24">
                  <c:v>40.68196408043832</c:v>
                </c:pt>
                <c:pt idx="25">
                  <c:v>154.05914928714506</c:v>
                </c:pt>
                <c:pt idx="26">
                  <c:v>428.49981473812687</c:v>
                </c:pt>
                <c:pt idx="27">
                  <c:v>406.89798522065098</c:v>
                </c:pt>
                <c:pt idx="28">
                  <c:v>436.42740469944351</c:v>
                </c:pt>
                <c:pt idx="29">
                  <c:v>190.02574137245466</c:v>
                </c:pt>
                <c:pt idx="30">
                  <c:v>19.889472343998406</c:v>
                </c:pt>
                <c:pt idx="31">
                  <c:v>-40.534209650808315</c:v>
                </c:pt>
                <c:pt idx="32">
                  <c:v>5.2246953935602285</c:v>
                </c:pt>
                <c:pt idx="33">
                  <c:v>35.420218600901364</c:v>
                </c:pt>
                <c:pt idx="34">
                  <c:v>-17.411981782389208</c:v>
                </c:pt>
                <c:pt idx="35">
                  <c:v>34.493331289284079</c:v>
                </c:pt>
                <c:pt idx="36">
                  <c:v>65.187901929260448</c:v>
                </c:pt>
                <c:pt idx="37">
                  <c:v>49.333777893033997</c:v>
                </c:pt>
                <c:pt idx="38">
                  <c:v>48.503317529790991</c:v>
                </c:pt>
                <c:pt idx="39">
                  <c:v>8.3556648423465099</c:v>
                </c:pt>
                <c:pt idx="40">
                  <c:v>10.503462034972422</c:v>
                </c:pt>
                <c:pt idx="41">
                  <c:v>37.037678049118192</c:v>
                </c:pt>
                <c:pt idx="42">
                  <c:v>80.996001247837555</c:v>
                </c:pt>
                <c:pt idx="43">
                  <c:v>26.711576317594506</c:v>
                </c:pt>
                <c:pt idx="44">
                  <c:v>57.713064739960792</c:v>
                </c:pt>
                <c:pt idx="45">
                  <c:v>38.883843355213429</c:v>
                </c:pt>
                <c:pt idx="46">
                  <c:v>25.563360615239198</c:v>
                </c:pt>
                <c:pt idx="47">
                  <c:v>31.396674710296729</c:v>
                </c:pt>
                <c:pt idx="48">
                  <c:v>7.3846347224477169</c:v>
                </c:pt>
                <c:pt idx="49">
                  <c:v>19.136479301570226</c:v>
                </c:pt>
                <c:pt idx="50">
                  <c:v>44.128913631952607</c:v>
                </c:pt>
                <c:pt idx="51">
                  <c:v>126.90214513045802</c:v>
                </c:pt>
                <c:pt idx="52">
                  <c:v>-16.138190729505993</c:v>
                </c:pt>
                <c:pt idx="53">
                  <c:v>13.969365771118827</c:v>
                </c:pt>
                <c:pt idx="54">
                  <c:v>112.05994696250883</c:v>
                </c:pt>
                <c:pt idx="55">
                  <c:v>112.48989179406215</c:v>
                </c:pt>
                <c:pt idx="56">
                  <c:v>70.995605033974087</c:v>
                </c:pt>
                <c:pt idx="57">
                  <c:v>28.874370581114373</c:v>
                </c:pt>
                <c:pt idx="58">
                  <c:v>248.0790647176959</c:v>
                </c:pt>
                <c:pt idx="59">
                  <c:v>339.8557238009634</c:v>
                </c:pt>
                <c:pt idx="60">
                  <c:v>244.67983238109133</c:v>
                </c:pt>
                <c:pt idx="61">
                  <c:v>266.98963436087581</c:v>
                </c:pt>
                <c:pt idx="62">
                  <c:v>181.74354214727785</c:v>
                </c:pt>
                <c:pt idx="63">
                  <c:v>325.89407890671214</c:v>
                </c:pt>
                <c:pt idx="64">
                  <c:v>345.34482004635504</c:v>
                </c:pt>
                <c:pt idx="65">
                  <c:v>554.47003011069478</c:v>
                </c:pt>
                <c:pt idx="66">
                  <c:v>891.9258817318298</c:v>
                </c:pt>
                <c:pt idx="67">
                  <c:v>788.2584068990152</c:v>
                </c:pt>
                <c:pt idx="68">
                  <c:v>894.43019096849207</c:v>
                </c:pt>
                <c:pt idx="69">
                  <c:v>923.34981948705104</c:v>
                </c:pt>
                <c:pt idx="70">
                  <c:v>619.1232292157689</c:v>
                </c:pt>
                <c:pt idx="71">
                  <c:v>635.69702183441893</c:v>
                </c:pt>
                <c:pt idx="72">
                  <c:v>619.48303361620788</c:v>
                </c:pt>
                <c:pt idx="73">
                  <c:v>888.70572152305897</c:v>
                </c:pt>
                <c:pt idx="74">
                  <c:v>1069.2528256328387</c:v>
                </c:pt>
                <c:pt idx="75">
                  <c:v>1138.8090204092839</c:v>
                </c:pt>
                <c:pt idx="76">
                  <c:v>988.17138894162406</c:v>
                </c:pt>
                <c:pt idx="77">
                  <c:v>777.53796228263525</c:v>
                </c:pt>
                <c:pt idx="78">
                  <c:v>619.70585233651218</c:v>
                </c:pt>
                <c:pt idx="79">
                  <c:v>401.08269553854768</c:v>
                </c:pt>
                <c:pt idx="80">
                  <c:v>80.721292130688099</c:v>
                </c:pt>
                <c:pt idx="81">
                  <c:v>-252.30193187447182</c:v>
                </c:pt>
                <c:pt idx="82">
                  <c:v>-451.88979947187784</c:v>
                </c:pt>
                <c:pt idx="83">
                  <c:v>-839.45107347684257</c:v>
                </c:pt>
                <c:pt idx="84">
                  <c:v>-451.22174365903771</c:v>
                </c:pt>
                <c:pt idx="85">
                  <c:v>549.70136667433292</c:v>
                </c:pt>
                <c:pt idx="86">
                  <c:v>1302.9780185651675</c:v>
                </c:pt>
                <c:pt idx="87">
                  <c:v>1410.3917849881254</c:v>
                </c:pt>
                <c:pt idx="88">
                  <c:v>1077.3010453221075</c:v>
                </c:pt>
                <c:pt idx="89">
                  <c:v>832.41375840614478</c:v>
                </c:pt>
                <c:pt idx="90">
                  <c:v>534.26283297928569</c:v>
                </c:pt>
                <c:pt idx="91">
                  <c:v>1510.9129729943459</c:v>
                </c:pt>
                <c:pt idx="92">
                  <c:v>6012.9914239619602</c:v>
                </c:pt>
                <c:pt idx="93">
                  <c:v>4073.4650542507193</c:v>
                </c:pt>
                <c:pt idx="94">
                  <c:v>2982.9319331399079</c:v>
                </c:pt>
                <c:pt idx="95">
                  <c:v>1773.8727529046364</c:v>
                </c:pt>
                <c:pt idx="96">
                  <c:v>1616.5338802555812</c:v>
                </c:pt>
                <c:pt idx="97">
                  <c:v>1676.6051171026861</c:v>
                </c:pt>
              </c:numCache>
            </c:numRef>
          </c:val>
        </c:ser>
        <c:marker val="1"/>
        <c:axId val="61158144"/>
        <c:axId val="61159680"/>
      </c:lineChart>
      <c:dateAx>
        <c:axId val="61158144"/>
        <c:scaling>
          <c:orientation val="minMax"/>
        </c:scaling>
        <c:axPos val="b"/>
        <c:majorGridlines/>
        <c:numFmt formatCode="yyyy" sourceLinked="1"/>
        <c:tickLblPos val="low"/>
        <c:txPr>
          <a:bodyPr rot="5400000" vert="horz"/>
          <a:lstStyle/>
          <a:p>
            <a:pPr>
              <a:defRPr sz="2000" baseline="0"/>
            </a:pPr>
            <a:endParaRPr lang="en-US"/>
          </a:p>
        </c:txPr>
        <c:crossAx val="61159680"/>
        <c:crosses val="autoZero"/>
        <c:auto val="1"/>
        <c:lblOffset val="100"/>
        <c:majorUnit val="1"/>
        <c:majorTimeUnit val="years"/>
      </c:dateAx>
      <c:valAx>
        <c:axId val="61159680"/>
        <c:scaling>
          <c:orientation val="minMax"/>
        </c:scaling>
        <c:axPos val="l"/>
        <c:majorGridlines/>
        <c:numFmt formatCode="&quot;$&quot;#,##0.00" sourceLinked="0"/>
        <c:tickLblPos val="nextTo"/>
        <c:crossAx val="61158144"/>
        <c:crosses val="autoZero"/>
        <c:crossBetween val="midCat"/>
      </c:valAx>
    </c:plotArea>
    <c:legend>
      <c:legendPos val="r"/>
      <c:layout>
        <c:manualLayout>
          <c:xMode val="edge"/>
          <c:yMode val="edge"/>
          <c:x val="0.84702936584291655"/>
          <c:y val="3.1842965021863755E-2"/>
          <c:w val="0.13395642009521222"/>
          <c:h val="0.9365586980808287"/>
        </c:manualLayout>
      </c:layout>
    </c:legend>
    <c:plotVisOnly val="1"/>
  </c:chart>
  <c:txPr>
    <a:bodyPr/>
    <a:lstStyle/>
    <a:p>
      <a:pPr>
        <a:defRPr sz="3000" baseline="0"/>
      </a:pPr>
      <a:endParaRPr lang="en-U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7.3189879421768106E-2"/>
          <c:y val="2.1304500239861995E-2"/>
          <c:w val="0.76720677894524558"/>
          <c:h val="0.9591039185428456"/>
        </c:manualLayout>
      </c:layout>
      <c:lineChart>
        <c:grouping val="standard"/>
        <c:ser>
          <c:idx val="1"/>
          <c:order val="0"/>
          <c:tx>
            <c:strRef>
              <c:f>'Composite Spreadsheet'!$J$2</c:f>
              <c:strCache>
                <c:ptCount val="1"/>
                <c:pt idx="0">
                  <c:v>GDP % Change</c:v>
                </c:pt>
              </c:strCache>
            </c:strRef>
          </c:tx>
          <c:spPr>
            <a:ln w="63500"/>
          </c:spPr>
          <c:marker>
            <c:symbol val="none"/>
          </c:marker>
          <c:cat>
            <c:numRef>
              <c:f>'Composite Spreadsheet'!$A$3:$A$100</c:f>
              <c:numCache>
                <c:formatCode>yyyy</c:formatCode>
                <c:ptCount val="98"/>
                <c:pt idx="0">
                  <c:v>6230</c:v>
                </c:pt>
                <c:pt idx="1">
                  <c:v>6595</c:v>
                </c:pt>
                <c:pt idx="2">
                  <c:v>6960</c:v>
                </c:pt>
                <c:pt idx="3">
                  <c:v>7325</c:v>
                </c:pt>
                <c:pt idx="4">
                  <c:v>7691</c:v>
                </c:pt>
                <c:pt idx="5">
                  <c:v>8056</c:v>
                </c:pt>
                <c:pt idx="6">
                  <c:v>8421</c:v>
                </c:pt>
                <c:pt idx="7">
                  <c:v>8786</c:v>
                </c:pt>
                <c:pt idx="8">
                  <c:v>9152</c:v>
                </c:pt>
                <c:pt idx="9">
                  <c:v>9517</c:v>
                </c:pt>
                <c:pt idx="10">
                  <c:v>9882</c:v>
                </c:pt>
                <c:pt idx="11">
                  <c:v>10247</c:v>
                </c:pt>
                <c:pt idx="12">
                  <c:v>10613</c:v>
                </c:pt>
                <c:pt idx="13">
                  <c:v>10978</c:v>
                </c:pt>
                <c:pt idx="14">
                  <c:v>11343</c:v>
                </c:pt>
                <c:pt idx="15">
                  <c:v>11708</c:v>
                </c:pt>
                <c:pt idx="16">
                  <c:v>12074</c:v>
                </c:pt>
                <c:pt idx="17">
                  <c:v>12439</c:v>
                </c:pt>
                <c:pt idx="18">
                  <c:v>12804</c:v>
                </c:pt>
                <c:pt idx="19">
                  <c:v>13169</c:v>
                </c:pt>
                <c:pt idx="20">
                  <c:v>13535</c:v>
                </c:pt>
                <c:pt idx="21">
                  <c:v>13900</c:v>
                </c:pt>
                <c:pt idx="22">
                  <c:v>14265</c:v>
                </c:pt>
                <c:pt idx="23">
                  <c:v>14630</c:v>
                </c:pt>
                <c:pt idx="24">
                  <c:v>14996</c:v>
                </c:pt>
                <c:pt idx="25">
                  <c:v>15361</c:v>
                </c:pt>
                <c:pt idx="26">
                  <c:v>15726</c:v>
                </c:pt>
                <c:pt idx="27">
                  <c:v>16091</c:v>
                </c:pt>
                <c:pt idx="28">
                  <c:v>16457</c:v>
                </c:pt>
                <c:pt idx="29">
                  <c:v>16822</c:v>
                </c:pt>
                <c:pt idx="30">
                  <c:v>17187</c:v>
                </c:pt>
                <c:pt idx="31">
                  <c:v>17552</c:v>
                </c:pt>
                <c:pt idx="32">
                  <c:v>17918</c:v>
                </c:pt>
                <c:pt idx="33">
                  <c:v>18283</c:v>
                </c:pt>
                <c:pt idx="34">
                  <c:v>18648</c:v>
                </c:pt>
                <c:pt idx="35">
                  <c:v>19013</c:v>
                </c:pt>
                <c:pt idx="36">
                  <c:v>19379</c:v>
                </c:pt>
                <c:pt idx="37">
                  <c:v>19744</c:v>
                </c:pt>
                <c:pt idx="38">
                  <c:v>20109</c:v>
                </c:pt>
                <c:pt idx="39">
                  <c:v>20474</c:v>
                </c:pt>
                <c:pt idx="40">
                  <c:v>20840</c:v>
                </c:pt>
                <c:pt idx="41">
                  <c:v>21205</c:v>
                </c:pt>
                <c:pt idx="42">
                  <c:v>21570</c:v>
                </c:pt>
                <c:pt idx="43">
                  <c:v>21935</c:v>
                </c:pt>
                <c:pt idx="44">
                  <c:v>22301</c:v>
                </c:pt>
                <c:pt idx="45">
                  <c:v>22666</c:v>
                </c:pt>
                <c:pt idx="46">
                  <c:v>23031</c:v>
                </c:pt>
                <c:pt idx="47">
                  <c:v>23396</c:v>
                </c:pt>
                <c:pt idx="48">
                  <c:v>23762</c:v>
                </c:pt>
                <c:pt idx="49">
                  <c:v>24127</c:v>
                </c:pt>
                <c:pt idx="50">
                  <c:v>24492</c:v>
                </c:pt>
                <c:pt idx="51">
                  <c:v>24857</c:v>
                </c:pt>
                <c:pt idx="52">
                  <c:v>25223</c:v>
                </c:pt>
                <c:pt idx="53">
                  <c:v>25588</c:v>
                </c:pt>
                <c:pt idx="54">
                  <c:v>25953</c:v>
                </c:pt>
                <c:pt idx="55">
                  <c:v>26318</c:v>
                </c:pt>
                <c:pt idx="56">
                  <c:v>26684</c:v>
                </c:pt>
                <c:pt idx="57">
                  <c:v>27049</c:v>
                </c:pt>
                <c:pt idx="58">
                  <c:v>27414</c:v>
                </c:pt>
                <c:pt idx="59">
                  <c:v>27779</c:v>
                </c:pt>
                <c:pt idx="60">
                  <c:v>28145</c:v>
                </c:pt>
                <c:pt idx="61">
                  <c:v>28510</c:v>
                </c:pt>
                <c:pt idx="62">
                  <c:v>28875</c:v>
                </c:pt>
                <c:pt idx="63">
                  <c:v>29240</c:v>
                </c:pt>
                <c:pt idx="64">
                  <c:v>29606</c:v>
                </c:pt>
                <c:pt idx="65">
                  <c:v>29971</c:v>
                </c:pt>
                <c:pt idx="66">
                  <c:v>30336</c:v>
                </c:pt>
                <c:pt idx="67">
                  <c:v>30701</c:v>
                </c:pt>
                <c:pt idx="68">
                  <c:v>31067</c:v>
                </c:pt>
                <c:pt idx="69">
                  <c:v>31432</c:v>
                </c:pt>
                <c:pt idx="70">
                  <c:v>31797</c:v>
                </c:pt>
                <c:pt idx="71">
                  <c:v>32162</c:v>
                </c:pt>
                <c:pt idx="72">
                  <c:v>32528</c:v>
                </c:pt>
                <c:pt idx="73">
                  <c:v>32893</c:v>
                </c:pt>
                <c:pt idx="74">
                  <c:v>33258</c:v>
                </c:pt>
                <c:pt idx="75">
                  <c:v>33623</c:v>
                </c:pt>
                <c:pt idx="76">
                  <c:v>33989</c:v>
                </c:pt>
                <c:pt idx="77">
                  <c:v>34354</c:v>
                </c:pt>
                <c:pt idx="78">
                  <c:v>34719</c:v>
                </c:pt>
                <c:pt idx="79">
                  <c:v>35084</c:v>
                </c:pt>
                <c:pt idx="80">
                  <c:v>35450</c:v>
                </c:pt>
                <c:pt idx="81">
                  <c:v>35815</c:v>
                </c:pt>
                <c:pt idx="82">
                  <c:v>36180</c:v>
                </c:pt>
                <c:pt idx="83">
                  <c:v>36545</c:v>
                </c:pt>
                <c:pt idx="84">
                  <c:v>36911</c:v>
                </c:pt>
                <c:pt idx="85">
                  <c:v>37276</c:v>
                </c:pt>
                <c:pt idx="86">
                  <c:v>37641</c:v>
                </c:pt>
                <c:pt idx="87">
                  <c:v>38006</c:v>
                </c:pt>
                <c:pt idx="88">
                  <c:v>38372</c:v>
                </c:pt>
                <c:pt idx="89">
                  <c:v>38737</c:v>
                </c:pt>
                <c:pt idx="90">
                  <c:v>39102</c:v>
                </c:pt>
                <c:pt idx="91">
                  <c:v>39467</c:v>
                </c:pt>
                <c:pt idx="92">
                  <c:v>39833</c:v>
                </c:pt>
                <c:pt idx="93">
                  <c:v>40198</c:v>
                </c:pt>
                <c:pt idx="94">
                  <c:v>40563</c:v>
                </c:pt>
                <c:pt idx="95">
                  <c:v>40928</c:v>
                </c:pt>
                <c:pt idx="96">
                  <c:v>41294</c:v>
                </c:pt>
                <c:pt idx="97">
                  <c:v>41659</c:v>
                </c:pt>
              </c:numCache>
            </c:numRef>
          </c:cat>
          <c:val>
            <c:numRef>
              <c:f>'Composite Spreadsheet'!$J$3:$J$100</c:f>
              <c:numCache>
                <c:formatCode>0.00%</c:formatCode>
                <c:ptCount val="98"/>
                <c:pt idx="13">
                  <c:v>-9.2996793214026957E-2</c:v>
                </c:pt>
                <c:pt idx="14">
                  <c:v>-6.841290893015041E-2</c:v>
                </c:pt>
                <c:pt idx="15">
                  <c:v>-0.14793199695508741</c:v>
                </c:pt>
                <c:pt idx="16">
                  <c:v>-1.2720030836438509E-2</c:v>
                </c:pt>
                <c:pt idx="17">
                  <c:v>9.7309209000232072E-2</c:v>
                </c:pt>
                <c:pt idx="18">
                  <c:v>8.178913738019164E-2</c:v>
                </c:pt>
                <c:pt idx="19">
                  <c:v>0.11456859971711457</c:v>
                </c:pt>
                <c:pt idx="20">
                  <c:v>4.8537591961241626E-2</c:v>
                </c:pt>
                <c:pt idx="21">
                  <c:v>-3.4239584299897804E-2</c:v>
                </c:pt>
                <c:pt idx="22">
                  <c:v>7.3822619456857919E-2</c:v>
                </c:pt>
                <c:pt idx="23">
                  <c:v>8.0957270357791655E-2</c:v>
                </c:pt>
                <c:pt idx="24">
                  <c:v>0.15043950882372681</c:v>
                </c:pt>
                <c:pt idx="25">
                  <c:v>0.15887797719832938</c:v>
                </c:pt>
                <c:pt idx="26">
                  <c:v>0.14558518589959971</c:v>
                </c:pt>
                <c:pt idx="27">
                  <c:v>7.399303384835236E-2</c:v>
                </c:pt>
                <c:pt idx="28">
                  <c:v>-9.739381368924117E-3</c:v>
                </c:pt>
                <c:pt idx="29">
                  <c:v>-0.13101127033505028</c:v>
                </c:pt>
                <c:pt idx="30">
                  <c:v>-1.1085902856553573E-2</c:v>
                </c:pt>
                <c:pt idx="31">
                  <c:v>3.9900990099009853E-2</c:v>
                </c:pt>
                <c:pt idx="32">
                  <c:v>-5.5254119169694405E-3</c:v>
                </c:pt>
                <c:pt idx="33">
                  <c:v>8.0173992673992639E-2</c:v>
                </c:pt>
                <c:pt idx="34">
                  <c:v>7.4576271186440682E-2</c:v>
                </c:pt>
                <c:pt idx="35">
                  <c:v>3.9127071373315385E-2</c:v>
                </c:pt>
                <c:pt idx="36">
                  <c:v>4.4839387104301229E-2</c:v>
                </c:pt>
                <c:pt idx="37">
                  <c:v>-5.6709296413625871E-3</c:v>
                </c:pt>
                <c:pt idx="38">
                  <c:v>6.6484118291347177E-2</c:v>
                </c:pt>
                <c:pt idx="39">
                  <c:v>2.0876528204761595E-2</c:v>
                </c:pt>
                <c:pt idx="40">
                  <c:v>2.0621083219549797E-2</c:v>
                </c:pt>
                <c:pt idx="41">
                  <c:v>-7.4066236377102945E-3</c:v>
                </c:pt>
                <c:pt idx="42">
                  <c:v>6.4566149785549268E-2</c:v>
                </c:pt>
                <c:pt idx="43">
                  <c:v>2.4994370637243808E-2</c:v>
                </c:pt>
                <c:pt idx="44">
                  <c:v>2.4905115899752233E-2</c:v>
                </c:pt>
                <c:pt idx="45">
                  <c:v>5.7639443114303454E-2</c:v>
                </c:pt>
                <c:pt idx="46">
                  <c:v>4.1723317471108141E-2</c:v>
                </c:pt>
                <c:pt idx="47">
                  <c:v>5.4525977504017116E-2</c:v>
                </c:pt>
                <c:pt idx="48">
                  <c:v>6.1030502678099889E-2</c:v>
                </c:pt>
                <c:pt idx="49">
                  <c:v>6.1855670103092744E-2</c:v>
                </c:pt>
                <c:pt idx="50">
                  <c:v>2.6703710506980203E-2</c:v>
                </c:pt>
                <c:pt idx="51">
                  <c:v>4.6793609104836986E-2</c:v>
                </c:pt>
                <c:pt idx="52">
                  <c:v>3.0450928381962866E-2</c:v>
                </c:pt>
                <c:pt idx="53">
                  <c:v>2.0118593816179585E-3</c:v>
                </c:pt>
                <c:pt idx="54">
                  <c:v>3.1900934886009584E-2</c:v>
                </c:pt>
                <c:pt idx="55">
                  <c:v>4.9997078472235709E-2</c:v>
                </c:pt>
                <c:pt idx="56">
                  <c:v>5.3428218506296005E-2</c:v>
                </c:pt>
                <c:pt idx="57">
                  <c:v>-5.2075611564122246E-3</c:v>
                </c:pt>
                <c:pt idx="58">
                  <c:v>-1.9682846213838088E-3</c:v>
                </c:pt>
                <c:pt idx="59">
                  <c:v>5.1097719984494486E-2</c:v>
                </c:pt>
                <c:pt idx="60">
                  <c:v>4.4062657908034424E-2</c:v>
                </c:pt>
                <c:pt idx="61">
                  <c:v>5.2687005361245827E-2</c:v>
                </c:pt>
                <c:pt idx="62">
                  <c:v>3.077541678265442E-2</c:v>
                </c:pt>
                <c:pt idx="63">
                  <c:v>-2.4494604985737601E-3</c:v>
                </c:pt>
                <c:pt idx="64">
                  <c:v>2.5280686643395771E-2</c:v>
                </c:pt>
                <c:pt idx="65">
                  <c:v>-1.9472216659220748E-2</c:v>
                </c:pt>
                <c:pt idx="66">
                  <c:v>4.4272673733804446E-2</c:v>
                </c:pt>
                <c:pt idx="67">
                  <c:v>6.7673301304049416E-2</c:v>
                </c:pt>
                <c:pt idx="68">
                  <c:v>4.066475282467278E-2</c:v>
                </c:pt>
                <c:pt idx="69">
                  <c:v>3.3929139367724674E-2</c:v>
                </c:pt>
                <c:pt idx="70">
                  <c:v>3.3457934731820127E-2</c:v>
                </c:pt>
                <c:pt idx="71">
                  <c:v>4.0344563101067869E-2</c:v>
                </c:pt>
                <c:pt idx="72">
                  <c:v>3.5498042429208738E-2</c:v>
                </c:pt>
                <c:pt idx="73">
                  <c:v>1.8827470686767211E-2</c:v>
                </c:pt>
                <c:pt idx="74">
                  <c:v>-7.3756202226100357E-4</c:v>
                </c:pt>
                <c:pt idx="75">
                  <c:v>3.4338376535083065E-2</c:v>
                </c:pt>
                <c:pt idx="76">
                  <c:v>2.6719882365297723E-2</c:v>
                </c:pt>
                <c:pt idx="77">
                  <c:v>3.8807115310840516E-2</c:v>
                </c:pt>
                <c:pt idx="78">
                  <c:v>2.6477178912607584E-2</c:v>
                </c:pt>
                <c:pt idx="79">
                  <c:v>3.6568506770192286E-2</c:v>
                </c:pt>
                <c:pt idx="80">
                  <c:v>4.2945563620875551E-2</c:v>
                </c:pt>
                <c:pt idx="81">
                  <c:v>4.2599710217857176E-2</c:v>
                </c:pt>
                <c:pt idx="82">
                  <c:v>4.4754224715934994E-2</c:v>
                </c:pt>
                <c:pt idx="83">
                  <c:v>3.9316225706028093E-2</c:v>
                </c:pt>
                <c:pt idx="84">
                  <c:v>9.6592073930390626E-3</c:v>
                </c:pt>
                <c:pt idx="85">
                  <c:v>1.755391670798204E-2</c:v>
                </c:pt>
                <c:pt idx="86">
                  <c:v>2.7299922387744879E-2</c:v>
                </c:pt>
                <c:pt idx="87">
                  <c:v>3.6475841289432577E-2</c:v>
                </c:pt>
                <c:pt idx="88">
                  <c:v>3.2365710752975278E-2</c:v>
                </c:pt>
                <c:pt idx="89">
                  <c:v>2.5975447864347301E-2</c:v>
                </c:pt>
                <c:pt idx="90">
                  <c:v>1.7473796029232904E-2</c:v>
                </c:pt>
                <c:pt idx="91">
                  <c:v>-2.9196784982199464E-3</c:v>
                </c:pt>
                <c:pt idx="92">
                  <c:v>-2.8553198277237121E-2</c:v>
                </c:pt>
                <c:pt idx="93">
                  <c:v>2.4695950973362638E-2</c:v>
                </c:pt>
                <c:pt idx="94">
                  <c:v>1.576501604463211E-2</c:v>
                </c:pt>
                <c:pt idx="95">
                  <c:v>2.2681727090544748E-2</c:v>
                </c:pt>
                <c:pt idx="96">
                  <c:v>2.1711870556259179E-2</c:v>
                </c:pt>
              </c:numCache>
            </c:numRef>
          </c:val>
        </c:ser>
        <c:ser>
          <c:idx val="0"/>
          <c:order val="1"/>
          <c:tx>
            <c:strRef>
              <c:f>'Composite Spreadsheet'!$P$2</c:f>
              <c:strCache>
                <c:ptCount val="1"/>
                <c:pt idx="0">
                  <c:v>Annual Unemployment</c:v>
                </c:pt>
              </c:strCache>
            </c:strRef>
          </c:tx>
          <c:spPr>
            <a:ln w="63500"/>
          </c:spPr>
          <c:marker>
            <c:symbol val="none"/>
          </c:marker>
          <c:cat>
            <c:numRef>
              <c:f>'Composite Spreadsheet'!$A$3:$A$100</c:f>
              <c:numCache>
                <c:formatCode>yyyy</c:formatCode>
                <c:ptCount val="98"/>
                <c:pt idx="0">
                  <c:v>6230</c:v>
                </c:pt>
                <c:pt idx="1">
                  <c:v>6595</c:v>
                </c:pt>
                <c:pt idx="2">
                  <c:v>6960</c:v>
                </c:pt>
                <c:pt idx="3">
                  <c:v>7325</c:v>
                </c:pt>
                <c:pt idx="4">
                  <c:v>7691</c:v>
                </c:pt>
                <c:pt idx="5">
                  <c:v>8056</c:v>
                </c:pt>
                <c:pt idx="6">
                  <c:v>8421</c:v>
                </c:pt>
                <c:pt idx="7">
                  <c:v>8786</c:v>
                </c:pt>
                <c:pt idx="8">
                  <c:v>9152</c:v>
                </c:pt>
                <c:pt idx="9">
                  <c:v>9517</c:v>
                </c:pt>
                <c:pt idx="10">
                  <c:v>9882</c:v>
                </c:pt>
                <c:pt idx="11">
                  <c:v>10247</c:v>
                </c:pt>
                <c:pt idx="12">
                  <c:v>10613</c:v>
                </c:pt>
                <c:pt idx="13">
                  <c:v>10978</c:v>
                </c:pt>
                <c:pt idx="14">
                  <c:v>11343</c:v>
                </c:pt>
                <c:pt idx="15">
                  <c:v>11708</c:v>
                </c:pt>
                <c:pt idx="16">
                  <c:v>12074</c:v>
                </c:pt>
                <c:pt idx="17">
                  <c:v>12439</c:v>
                </c:pt>
                <c:pt idx="18">
                  <c:v>12804</c:v>
                </c:pt>
                <c:pt idx="19">
                  <c:v>13169</c:v>
                </c:pt>
                <c:pt idx="20">
                  <c:v>13535</c:v>
                </c:pt>
                <c:pt idx="21">
                  <c:v>13900</c:v>
                </c:pt>
                <c:pt idx="22">
                  <c:v>14265</c:v>
                </c:pt>
                <c:pt idx="23">
                  <c:v>14630</c:v>
                </c:pt>
                <c:pt idx="24">
                  <c:v>14996</c:v>
                </c:pt>
                <c:pt idx="25">
                  <c:v>15361</c:v>
                </c:pt>
                <c:pt idx="26">
                  <c:v>15726</c:v>
                </c:pt>
                <c:pt idx="27">
                  <c:v>16091</c:v>
                </c:pt>
                <c:pt idx="28">
                  <c:v>16457</c:v>
                </c:pt>
                <c:pt idx="29">
                  <c:v>16822</c:v>
                </c:pt>
                <c:pt idx="30">
                  <c:v>17187</c:v>
                </c:pt>
                <c:pt idx="31">
                  <c:v>17552</c:v>
                </c:pt>
                <c:pt idx="32">
                  <c:v>17918</c:v>
                </c:pt>
                <c:pt idx="33">
                  <c:v>18283</c:v>
                </c:pt>
                <c:pt idx="34">
                  <c:v>18648</c:v>
                </c:pt>
                <c:pt idx="35">
                  <c:v>19013</c:v>
                </c:pt>
                <c:pt idx="36">
                  <c:v>19379</c:v>
                </c:pt>
                <c:pt idx="37">
                  <c:v>19744</c:v>
                </c:pt>
                <c:pt idx="38">
                  <c:v>20109</c:v>
                </c:pt>
                <c:pt idx="39">
                  <c:v>20474</c:v>
                </c:pt>
                <c:pt idx="40">
                  <c:v>20840</c:v>
                </c:pt>
                <c:pt idx="41">
                  <c:v>21205</c:v>
                </c:pt>
                <c:pt idx="42">
                  <c:v>21570</c:v>
                </c:pt>
                <c:pt idx="43">
                  <c:v>21935</c:v>
                </c:pt>
                <c:pt idx="44">
                  <c:v>22301</c:v>
                </c:pt>
                <c:pt idx="45">
                  <c:v>22666</c:v>
                </c:pt>
                <c:pt idx="46">
                  <c:v>23031</c:v>
                </c:pt>
                <c:pt idx="47">
                  <c:v>23396</c:v>
                </c:pt>
                <c:pt idx="48">
                  <c:v>23762</c:v>
                </c:pt>
                <c:pt idx="49">
                  <c:v>24127</c:v>
                </c:pt>
                <c:pt idx="50">
                  <c:v>24492</c:v>
                </c:pt>
                <c:pt idx="51">
                  <c:v>24857</c:v>
                </c:pt>
                <c:pt idx="52">
                  <c:v>25223</c:v>
                </c:pt>
                <c:pt idx="53">
                  <c:v>25588</c:v>
                </c:pt>
                <c:pt idx="54">
                  <c:v>25953</c:v>
                </c:pt>
                <c:pt idx="55">
                  <c:v>26318</c:v>
                </c:pt>
                <c:pt idx="56">
                  <c:v>26684</c:v>
                </c:pt>
                <c:pt idx="57">
                  <c:v>27049</c:v>
                </c:pt>
                <c:pt idx="58">
                  <c:v>27414</c:v>
                </c:pt>
                <c:pt idx="59">
                  <c:v>27779</c:v>
                </c:pt>
                <c:pt idx="60">
                  <c:v>28145</c:v>
                </c:pt>
                <c:pt idx="61">
                  <c:v>28510</c:v>
                </c:pt>
                <c:pt idx="62">
                  <c:v>28875</c:v>
                </c:pt>
                <c:pt idx="63">
                  <c:v>29240</c:v>
                </c:pt>
                <c:pt idx="64">
                  <c:v>29606</c:v>
                </c:pt>
                <c:pt idx="65">
                  <c:v>29971</c:v>
                </c:pt>
                <c:pt idx="66">
                  <c:v>30336</c:v>
                </c:pt>
                <c:pt idx="67">
                  <c:v>30701</c:v>
                </c:pt>
                <c:pt idx="68">
                  <c:v>31067</c:v>
                </c:pt>
                <c:pt idx="69">
                  <c:v>31432</c:v>
                </c:pt>
                <c:pt idx="70">
                  <c:v>31797</c:v>
                </c:pt>
                <c:pt idx="71">
                  <c:v>32162</c:v>
                </c:pt>
                <c:pt idx="72">
                  <c:v>32528</c:v>
                </c:pt>
                <c:pt idx="73">
                  <c:v>32893</c:v>
                </c:pt>
                <c:pt idx="74">
                  <c:v>33258</c:v>
                </c:pt>
                <c:pt idx="75">
                  <c:v>33623</c:v>
                </c:pt>
                <c:pt idx="76">
                  <c:v>33989</c:v>
                </c:pt>
                <c:pt idx="77">
                  <c:v>34354</c:v>
                </c:pt>
                <c:pt idx="78">
                  <c:v>34719</c:v>
                </c:pt>
                <c:pt idx="79">
                  <c:v>35084</c:v>
                </c:pt>
                <c:pt idx="80">
                  <c:v>35450</c:v>
                </c:pt>
                <c:pt idx="81">
                  <c:v>35815</c:v>
                </c:pt>
                <c:pt idx="82">
                  <c:v>36180</c:v>
                </c:pt>
                <c:pt idx="83">
                  <c:v>36545</c:v>
                </c:pt>
                <c:pt idx="84">
                  <c:v>36911</c:v>
                </c:pt>
                <c:pt idx="85">
                  <c:v>37276</c:v>
                </c:pt>
                <c:pt idx="86">
                  <c:v>37641</c:v>
                </c:pt>
                <c:pt idx="87">
                  <c:v>38006</c:v>
                </c:pt>
                <c:pt idx="88">
                  <c:v>38372</c:v>
                </c:pt>
                <c:pt idx="89">
                  <c:v>38737</c:v>
                </c:pt>
                <c:pt idx="90">
                  <c:v>39102</c:v>
                </c:pt>
                <c:pt idx="91">
                  <c:v>39467</c:v>
                </c:pt>
                <c:pt idx="92">
                  <c:v>39833</c:v>
                </c:pt>
                <c:pt idx="93">
                  <c:v>40198</c:v>
                </c:pt>
                <c:pt idx="94">
                  <c:v>40563</c:v>
                </c:pt>
                <c:pt idx="95">
                  <c:v>40928</c:v>
                </c:pt>
                <c:pt idx="96">
                  <c:v>41294</c:v>
                </c:pt>
                <c:pt idx="97">
                  <c:v>41659</c:v>
                </c:pt>
              </c:numCache>
            </c:numRef>
          </c:cat>
          <c:val>
            <c:numRef>
              <c:f>'Composite Spreadsheet'!$P$3:$P$100</c:f>
              <c:numCache>
                <c:formatCode>0.00%</c:formatCode>
                <c:ptCount val="98"/>
                <c:pt idx="0">
                  <c:v>5.2300000000000006E-2</c:v>
                </c:pt>
                <c:pt idx="1">
                  <c:v>3.3799999999999997E-2</c:v>
                </c:pt>
                <c:pt idx="2">
                  <c:v>2.9500000000000002E-2</c:v>
                </c:pt>
                <c:pt idx="3">
                  <c:v>5.16E-2</c:v>
                </c:pt>
                <c:pt idx="4">
                  <c:v>8.7300000000000003E-2</c:v>
                </c:pt>
                <c:pt idx="5">
                  <c:v>6.93E-2</c:v>
                </c:pt>
                <c:pt idx="6">
                  <c:v>4.8000000000000001E-2</c:v>
                </c:pt>
                <c:pt idx="7">
                  <c:v>5.7999999999999996E-2</c:v>
                </c:pt>
                <c:pt idx="8">
                  <c:v>4.9200000000000001E-2</c:v>
                </c:pt>
                <c:pt idx="9">
                  <c:v>4.0199999999999993E-2</c:v>
                </c:pt>
                <c:pt idx="10">
                  <c:v>4.5700000000000005E-2</c:v>
                </c:pt>
                <c:pt idx="11">
                  <c:v>5.0199999999999995E-2</c:v>
                </c:pt>
                <c:pt idx="12">
                  <c:v>4.6100000000000002E-2</c:v>
                </c:pt>
                <c:pt idx="13">
                  <c:v>8.9399999999999993E-2</c:v>
                </c:pt>
                <c:pt idx="14">
                  <c:v>0.159</c:v>
                </c:pt>
                <c:pt idx="15">
                  <c:v>0.23600000000000002</c:v>
                </c:pt>
                <c:pt idx="16">
                  <c:v>0.249</c:v>
                </c:pt>
                <c:pt idx="17">
                  <c:v>0.217</c:v>
                </c:pt>
                <c:pt idx="18">
                  <c:v>0.20100000000000001</c:v>
                </c:pt>
                <c:pt idx="19">
                  <c:v>0.17</c:v>
                </c:pt>
                <c:pt idx="20">
                  <c:v>0.14300000000000002</c:v>
                </c:pt>
                <c:pt idx="21">
                  <c:v>0.19</c:v>
                </c:pt>
                <c:pt idx="22">
                  <c:v>0.17199999999999999</c:v>
                </c:pt>
                <c:pt idx="23">
                  <c:v>0.14599999999999999</c:v>
                </c:pt>
                <c:pt idx="24">
                  <c:v>9.9000000000000005E-2</c:v>
                </c:pt>
                <c:pt idx="25">
                  <c:v>4.7E-2</c:v>
                </c:pt>
                <c:pt idx="26">
                  <c:v>1.9E-2</c:v>
                </c:pt>
                <c:pt idx="27">
                  <c:v>1.2E-2</c:v>
                </c:pt>
                <c:pt idx="28">
                  <c:v>1.9E-2</c:v>
                </c:pt>
                <c:pt idx="29">
                  <c:v>3.9E-2</c:v>
                </c:pt>
                <c:pt idx="30">
                  <c:v>3.9E-2</c:v>
                </c:pt>
                <c:pt idx="31">
                  <c:v>3.7499999999999999E-2</c:v>
                </c:pt>
                <c:pt idx="32">
                  <c:v>6.0499999999999998E-2</c:v>
                </c:pt>
                <c:pt idx="33">
                  <c:v>5.2083333333333329E-2</c:v>
                </c:pt>
                <c:pt idx="34">
                  <c:v>3.2833333333333339E-2</c:v>
                </c:pt>
                <c:pt idx="35">
                  <c:v>3.0250000000000003E-2</c:v>
                </c:pt>
                <c:pt idx="36">
                  <c:v>2.9250000000000002E-2</c:v>
                </c:pt>
                <c:pt idx="37">
                  <c:v>5.5916666666666656E-2</c:v>
                </c:pt>
                <c:pt idx="38">
                  <c:v>4.3666666666666673E-2</c:v>
                </c:pt>
                <c:pt idx="39">
                  <c:v>4.1250000000000002E-2</c:v>
                </c:pt>
                <c:pt idx="40">
                  <c:v>4.2999999999999997E-2</c:v>
                </c:pt>
                <c:pt idx="41">
                  <c:v>6.8416666666666653E-2</c:v>
                </c:pt>
                <c:pt idx="42">
                  <c:v>5.45E-2</c:v>
                </c:pt>
                <c:pt idx="43">
                  <c:v>5.541666666666667E-2</c:v>
                </c:pt>
                <c:pt idx="44">
                  <c:v>6.6916666666666666E-2</c:v>
                </c:pt>
                <c:pt idx="45">
                  <c:v>5.566666666666667E-2</c:v>
                </c:pt>
                <c:pt idx="46">
                  <c:v>5.6416666666666664E-2</c:v>
                </c:pt>
                <c:pt idx="47">
                  <c:v>5.1583333333333335E-2</c:v>
                </c:pt>
                <c:pt idx="48">
                  <c:v>4.5083333333333336E-2</c:v>
                </c:pt>
                <c:pt idx="49">
                  <c:v>3.7916666666666668E-2</c:v>
                </c:pt>
                <c:pt idx="50">
                  <c:v>3.8416666666666661E-2</c:v>
                </c:pt>
                <c:pt idx="51">
                  <c:v>3.5583333333333328E-2</c:v>
                </c:pt>
                <c:pt idx="52">
                  <c:v>3.4916666666666665E-2</c:v>
                </c:pt>
                <c:pt idx="53">
                  <c:v>4.9833333333333334E-2</c:v>
                </c:pt>
                <c:pt idx="54">
                  <c:v>5.9500000000000004E-2</c:v>
                </c:pt>
                <c:pt idx="55">
                  <c:v>5.6000000000000008E-2</c:v>
                </c:pt>
                <c:pt idx="56">
                  <c:v>4.8583333333333326E-2</c:v>
                </c:pt>
                <c:pt idx="57">
                  <c:v>5.6416666666666664E-2</c:v>
                </c:pt>
                <c:pt idx="58">
                  <c:v>8.4749999999999992E-2</c:v>
                </c:pt>
                <c:pt idx="59">
                  <c:v>7.6999999999999999E-2</c:v>
                </c:pt>
                <c:pt idx="60">
                  <c:v>7.0500000000000007E-2</c:v>
                </c:pt>
                <c:pt idx="61">
                  <c:v>6.0666666666666667E-2</c:v>
                </c:pt>
                <c:pt idx="62">
                  <c:v>5.8500000000000003E-2</c:v>
                </c:pt>
                <c:pt idx="63">
                  <c:v>7.1750000000000008E-2</c:v>
                </c:pt>
                <c:pt idx="64">
                  <c:v>7.6166666666666674E-2</c:v>
                </c:pt>
                <c:pt idx="65">
                  <c:v>9.7083333333333327E-2</c:v>
                </c:pt>
                <c:pt idx="66">
                  <c:v>9.6000000000000002E-2</c:v>
                </c:pt>
                <c:pt idx="67">
                  <c:v>7.5083333333333335E-2</c:v>
                </c:pt>
                <c:pt idx="68">
                  <c:v>7.191666666666667E-2</c:v>
                </c:pt>
                <c:pt idx="69">
                  <c:v>7.0000000000000007E-2</c:v>
                </c:pt>
                <c:pt idx="70">
                  <c:v>6.1750000000000006E-2</c:v>
                </c:pt>
                <c:pt idx="71">
                  <c:v>5.4916666666666662E-2</c:v>
                </c:pt>
                <c:pt idx="72">
                  <c:v>5.2583333333333329E-2</c:v>
                </c:pt>
                <c:pt idx="73">
                  <c:v>5.6166666666666663E-2</c:v>
                </c:pt>
                <c:pt idx="74">
                  <c:v>6.8499999999999991E-2</c:v>
                </c:pt>
                <c:pt idx="75">
                  <c:v>7.4916666666666673E-2</c:v>
                </c:pt>
                <c:pt idx="76">
                  <c:v>6.908333333333333E-2</c:v>
                </c:pt>
                <c:pt idx="77">
                  <c:v>6.1000000000000006E-2</c:v>
                </c:pt>
                <c:pt idx="78">
                  <c:v>5.5916666666666677E-2</c:v>
                </c:pt>
                <c:pt idx="79">
                  <c:v>5.4083333333333344E-2</c:v>
                </c:pt>
                <c:pt idx="80">
                  <c:v>4.9416666666666664E-2</c:v>
                </c:pt>
                <c:pt idx="81">
                  <c:v>4.4999999999999998E-2</c:v>
                </c:pt>
                <c:pt idx="82">
                  <c:v>4.2166666666666679E-2</c:v>
                </c:pt>
                <c:pt idx="83">
                  <c:v>3.9666666666666663E-2</c:v>
                </c:pt>
                <c:pt idx="84">
                  <c:v>4.7416666666666663E-2</c:v>
                </c:pt>
                <c:pt idx="85">
                  <c:v>5.7833333333333341E-2</c:v>
                </c:pt>
                <c:pt idx="86">
                  <c:v>5.9916666666666674E-2</c:v>
                </c:pt>
                <c:pt idx="87">
                  <c:v>5.541666666666667E-2</c:v>
                </c:pt>
                <c:pt idx="88">
                  <c:v>5.0833333333333328E-2</c:v>
                </c:pt>
                <c:pt idx="89">
                  <c:v>4.6083333333333337E-2</c:v>
                </c:pt>
                <c:pt idx="90">
                  <c:v>4.6166666666666668E-2</c:v>
                </c:pt>
                <c:pt idx="91">
                  <c:v>5.7999999999999996E-2</c:v>
                </c:pt>
                <c:pt idx="92">
                  <c:v>9.2833333333333337E-2</c:v>
                </c:pt>
                <c:pt idx="93">
                  <c:v>9.6250000000000002E-2</c:v>
                </c:pt>
                <c:pt idx="94">
                  <c:v>8.9333333333333334E-2</c:v>
                </c:pt>
                <c:pt idx="95">
                  <c:v>8.0749999999999988E-2</c:v>
                </c:pt>
                <c:pt idx="96">
                  <c:v>7.350000000000001E-2</c:v>
                </c:pt>
                <c:pt idx="97">
                  <c:v>6.2700000000000006E-2</c:v>
                </c:pt>
              </c:numCache>
            </c:numRef>
          </c:val>
        </c:ser>
        <c:ser>
          <c:idx val="2"/>
          <c:order val="2"/>
          <c:tx>
            <c:strRef>
              <c:f>'Composite Spreadsheet'!$AE$2</c:f>
              <c:strCache>
                <c:ptCount val="1"/>
                <c:pt idx="0">
                  <c:v>Inflation</c:v>
                </c:pt>
              </c:strCache>
            </c:strRef>
          </c:tx>
          <c:spPr>
            <a:ln w="63500"/>
          </c:spPr>
          <c:marker>
            <c:symbol val="none"/>
          </c:marker>
          <c:cat>
            <c:numRef>
              <c:f>'Composite Spreadsheet'!$A$3:$A$100</c:f>
              <c:numCache>
                <c:formatCode>yyyy</c:formatCode>
                <c:ptCount val="98"/>
                <c:pt idx="0">
                  <c:v>6230</c:v>
                </c:pt>
                <c:pt idx="1">
                  <c:v>6595</c:v>
                </c:pt>
                <c:pt idx="2">
                  <c:v>6960</c:v>
                </c:pt>
                <c:pt idx="3">
                  <c:v>7325</c:v>
                </c:pt>
                <c:pt idx="4">
                  <c:v>7691</c:v>
                </c:pt>
                <c:pt idx="5">
                  <c:v>8056</c:v>
                </c:pt>
                <c:pt idx="6">
                  <c:v>8421</c:v>
                </c:pt>
                <c:pt idx="7">
                  <c:v>8786</c:v>
                </c:pt>
                <c:pt idx="8">
                  <c:v>9152</c:v>
                </c:pt>
                <c:pt idx="9">
                  <c:v>9517</c:v>
                </c:pt>
                <c:pt idx="10">
                  <c:v>9882</c:v>
                </c:pt>
                <c:pt idx="11">
                  <c:v>10247</c:v>
                </c:pt>
                <c:pt idx="12">
                  <c:v>10613</c:v>
                </c:pt>
                <c:pt idx="13">
                  <c:v>10978</c:v>
                </c:pt>
                <c:pt idx="14">
                  <c:v>11343</c:v>
                </c:pt>
                <c:pt idx="15">
                  <c:v>11708</c:v>
                </c:pt>
                <c:pt idx="16">
                  <c:v>12074</c:v>
                </c:pt>
                <c:pt idx="17">
                  <c:v>12439</c:v>
                </c:pt>
                <c:pt idx="18">
                  <c:v>12804</c:v>
                </c:pt>
                <c:pt idx="19">
                  <c:v>13169</c:v>
                </c:pt>
                <c:pt idx="20">
                  <c:v>13535</c:v>
                </c:pt>
                <c:pt idx="21">
                  <c:v>13900</c:v>
                </c:pt>
                <c:pt idx="22">
                  <c:v>14265</c:v>
                </c:pt>
                <c:pt idx="23">
                  <c:v>14630</c:v>
                </c:pt>
                <c:pt idx="24">
                  <c:v>14996</c:v>
                </c:pt>
                <c:pt idx="25">
                  <c:v>15361</c:v>
                </c:pt>
                <c:pt idx="26">
                  <c:v>15726</c:v>
                </c:pt>
                <c:pt idx="27">
                  <c:v>16091</c:v>
                </c:pt>
                <c:pt idx="28">
                  <c:v>16457</c:v>
                </c:pt>
                <c:pt idx="29">
                  <c:v>16822</c:v>
                </c:pt>
                <c:pt idx="30">
                  <c:v>17187</c:v>
                </c:pt>
                <c:pt idx="31">
                  <c:v>17552</c:v>
                </c:pt>
                <c:pt idx="32">
                  <c:v>17918</c:v>
                </c:pt>
                <c:pt idx="33">
                  <c:v>18283</c:v>
                </c:pt>
                <c:pt idx="34">
                  <c:v>18648</c:v>
                </c:pt>
                <c:pt idx="35">
                  <c:v>19013</c:v>
                </c:pt>
                <c:pt idx="36">
                  <c:v>19379</c:v>
                </c:pt>
                <c:pt idx="37">
                  <c:v>19744</c:v>
                </c:pt>
                <c:pt idx="38">
                  <c:v>20109</c:v>
                </c:pt>
                <c:pt idx="39">
                  <c:v>20474</c:v>
                </c:pt>
                <c:pt idx="40">
                  <c:v>20840</c:v>
                </c:pt>
                <c:pt idx="41">
                  <c:v>21205</c:v>
                </c:pt>
                <c:pt idx="42">
                  <c:v>21570</c:v>
                </c:pt>
                <c:pt idx="43">
                  <c:v>21935</c:v>
                </c:pt>
                <c:pt idx="44">
                  <c:v>22301</c:v>
                </c:pt>
                <c:pt idx="45">
                  <c:v>22666</c:v>
                </c:pt>
                <c:pt idx="46">
                  <c:v>23031</c:v>
                </c:pt>
                <c:pt idx="47">
                  <c:v>23396</c:v>
                </c:pt>
                <c:pt idx="48">
                  <c:v>23762</c:v>
                </c:pt>
                <c:pt idx="49">
                  <c:v>24127</c:v>
                </c:pt>
                <c:pt idx="50">
                  <c:v>24492</c:v>
                </c:pt>
                <c:pt idx="51">
                  <c:v>24857</c:v>
                </c:pt>
                <c:pt idx="52">
                  <c:v>25223</c:v>
                </c:pt>
                <c:pt idx="53">
                  <c:v>25588</c:v>
                </c:pt>
                <c:pt idx="54">
                  <c:v>25953</c:v>
                </c:pt>
                <c:pt idx="55">
                  <c:v>26318</c:v>
                </c:pt>
                <c:pt idx="56">
                  <c:v>26684</c:v>
                </c:pt>
                <c:pt idx="57">
                  <c:v>27049</c:v>
                </c:pt>
                <c:pt idx="58">
                  <c:v>27414</c:v>
                </c:pt>
                <c:pt idx="59">
                  <c:v>27779</c:v>
                </c:pt>
                <c:pt idx="60">
                  <c:v>28145</c:v>
                </c:pt>
                <c:pt idx="61">
                  <c:v>28510</c:v>
                </c:pt>
                <c:pt idx="62">
                  <c:v>28875</c:v>
                </c:pt>
                <c:pt idx="63">
                  <c:v>29240</c:v>
                </c:pt>
                <c:pt idx="64">
                  <c:v>29606</c:v>
                </c:pt>
                <c:pt idx="65">
                  <c:v>29971</c:v>
                </c:pt>
                <c:pt idx="66">
                  <c:v>30336</c:v>
                </c:pt>
                <c:pt idx="67">
                  <c:v>30701</c:v>
                </c:pt>
                <c:pt idx="68">
                  <c:v>31067</c:v>
                </c:pt>
                <c:pt idx="69">
                  <c:v>31432</c:v>
                </c:pt>
                <c:pt idx="70">
                  <c:v>31797</c:v>
                </c:pt>
                <c:pt idx="71">
                  <c:v>32162</c:v>
                </c:pt>
                <c:pt idx="72">
                  <c:v>32528</c:v>
                </c:pt>
                <c:pt idx="73">
                  <c:v>32893</c:v>
                </c:pt>
                <c:pt idx="74">
                  <c:v>33258</c:v>
                </c:pt>
                <c:pt idx="75">
                  <c:v>33623</c:v>
                </c:pt>
                <c:pt idx="76">
                  <c:v>33989</c:v>
                </c:pt>
                <c:pt idx="77">
                  <c:v>34354</c:v>
                </c:pt>
                <c:pt idx="78">
                  <c:v>34719</c:v>
                </c:pt>
                <c:pt idx="79">
                  <c:v>35084</c:v>
                </c:pt>
                <c:pt idx="80">
                  <c:v>35450</c:v>
                </c:pt>
                <c:pt idx="81">
                  <c:v>35815</c:v>
                </c:pt>
                <c:pt idx="82">
                  <c:v>36180</c:v>
                </c:pt>
                <c:pt idx="83">
                  <c:v>36545</c:v>
                </c:pt>
                <c:pt idx="84">
                  <c:v>36911</c:v>
                </c:pt>
                <c:pt idx="85">
                  <c:v>37276</c:v>
                </c:pt>
                <c:pt idx="86">
                  <c:v>37641</c:v>
                </c:pt>
                <c:pt idx="87">
                  <c:v>38006</c:v>
                </c:pt>
                <c:pt idx="88">
                  <c:v>38372</c:v>
                </c:pt>
                <c:pt idx="89">
                  <c:v>38737</c:v>
                </c:pt>
                <c:pt idx="90">
                  <c:v>39102</c:v>
                </c:pt>
                <c:pt idx="91">
                  <c:v>39467</c:v>
                </c:pt>
                <c:pt idx="92">
                  <c:v>39833</c:v>
                </c:pt>
                <c:pt idx="93">
                  <c:v>40198</c:v>
                </c:pt>
                <c:pt idx="94">
                  <c:v>40563</c:v>
                </c:pt>
                <c:pt idx="95">
                  <c:v>40928</c:v>
                </c:pt>
                <c:pt idx="96">
                  <c:v>41294</c:v>
                </c:pt>
                <c:pt idx="97">
                  <c:v>41659</c:v>
                </c:pt>
              </c:numCache>
            </c:numRef>
          </c:cat>
          <c:val>
            <c:numRef>
              <c:f>'Composite Spreadsheet'!$AE$3:$AE$100</c:f>
              <c:numCache>
                <c:formatCode>0.00%</c:formatCode>
                <c:ptCount val="98"/>
                <c:pt idx="0">
                  <c:v>0.17799999999999999</c:v>
                </c:pt>
                <c:pt idx="1">
                  <c:v>0.1726</c:v>
                </c:pt>
                <c:pt idx="2">
                  <c:v>0.15310000000000001</c:v>
                </c:pt>
                <c:pt idx="3">
                  <c:v>0.159</c:v>
                </c:pt>
                <c:pt idx="4">
                  <c:v>-0.1085</c:v>
                </c:pt>
                <c:pt idx="5">
                  <c:v>-6.0999999999999999E-2</c:v>
                </c:pt>
                <c:pt idx="6">
                  <c:v>1.7999999999999999E-2</c:v>
                </c:pt>
                <c:pt idx="7">
                  <c:v>4.4999999999999997E-3</c:v>
                </c:pt>
                <c:pt idx="8">
                  <c:v>2.4400000000000002E-2</c:v>
                </c:pt>
                <c:pt idx="9">
                  <c:v>9.4000000000000004E-3</c:v>
                </c:pt>
                <c:pt idx="10">
                  <c:v>-1.9199999999999998E-2</c:v>
                </c:pt>
                <c:pt idx="11">
                  <c:v>-1.15E-2</c:v>
                </c:pt>
                <c:pt idx="12">
                  <c:v>0</c:v>
                </c:pt>
                <c:pt idx="13">
                  <c:v>-2.6599999999999999E-2</c:v>
                </c:pt>
                <c:pt idx="14">
                  <c:v>-8.9399999999999993E-2</c:v>
                </c:pt>
                <c:pt idx="15">
                  <c:v>-0.10299999999999999</c:v>
                </c:pt>
                <c:pt idx="16">
                  <c:v>-5.0900000000000001E-2</c:v>
                </c:pt>
                <c:pt idx="17">
                  <c:v>3.5099999999999999E-2</c:v>
                </c:pt>
                <c:pt idx="18">
                  <c:v>2.5600000000000001E-2</c:v>
                </c:pt>
                <c:pt idx="19">
                  <c:v>1.04E-2</c:v>
                </c:pt>
                <c:pt idx="20">
                  <c:v>3.73E-2</c:v>
                </c:pt>
                <c:pt idx="21">
                  <c:v>-2.01E-2</c:v>
                </c:pt>
                <c:pt idx="22">
                  <c:v>-1.2999999999999999E-2</c:v>
                </c:pt>
                <c:pt idx="23">
                  <c:v>7.3000000000000001E-3</c:v>
                </c:pt>
                <c:pt idx="24">
                  <c:v>5.11E-2</c:v>
                </c:pt>
                <c:pt idx="25">
                  <c:v>0.10970000000000001</c:v>
                </c:pt>
                <c:pt idx="26">
                  <c:v>0.06</c:v>
                </c:pt>
                <c:pt idx="27">
                  <c:v>1.6400000000000001E-2</c:v>
                </c:pt>
                <c:pt idx="28">
                  <c:v>2.2700000000000001E-2</c:v>
                </c:pt>
                <c:pt idx="29">
                  <c:v>8.43E-2</c:v>
                </c:pt>
                <c:pt idx="30">
                  <c:v>0.14649999999999999</c:v>
                </c:pt>
                <c:pt idx="31">
                  <c:v>7.7399999999999997E-2</c:v>
                </c:pt>
                <c:pt idx="32">
                  <c:v>-9.4999999999999998E-3</c:v>
                </c:pt>
                <c:pt idx="33">
                  <c:v>1.09E-2</c:v>
                </c:pt>
                <c:pt idx="34">
                  <c:v>7.8799999999999995E-2</c:v>
                </c:pt>
                <c:pt idx="35">
                  <c:v>2.29E-2</c:v>
                </c:pt>
                <c:pt idx="36">
                  <c:v>8.2000000000000007E-3</c:v>
                </c:pt>
                <c:pt idx="37">
                  <c:v>3.2000000000000002E-3</c:v>
                </c:pt>
                <c:pt idx="38">
                  <c:v>-2.8E-3</c:v>
                </c:pt>
                <c:pt idx="39">
                  <c:v>1.52E-2</c:v>
                </c:pt>
                <c:pt idx="40">
                  <c:v>3.3399999999999999E-2</c:v>
                </c:pt>
                <c:pt idx="41">
                  <c:v>2.7300000000000001E-2</c:v>
                </c:pt>
                <c:pt idx="42">
                  <c:v>1.01E-2</c:v>
                </c:pt>
                <c:pt idx="43">
                  <c:v>1.46E-2</c:v>
                </c:pt>
                <c:pt idx="44">
                  <c:v>1.0699999999999999E-2</c:v>
                </c:pt>
                <c:pt idx="45">
                  <c:v>1.2E-2</c:v>
                </c:pt>
                <c:pt idx="46">
                  <c:v>1.24E-2</c:v>
                </c:pt>
                <c:pt idx="47">
                  <c:v>1.2800000000000001E-2</c:v>
                </c:pt>
                <c:pt idx="48">
                  <c:v>1.5900000000000001E-2</c:v>
                </c:pt>
                <c:pt idx="49">
                  <c:v>3.0099999999999998E-2</c:v>
                </c:pt>
                <c:pt idx="50">
                  <c:v>2.7799999999999998E-2</c:v>
                </c:pt>
                <c:pt idx="51">
                  <c:v>4.2700000000000002E-2</c:v>
                </c:pt>
                <c:pt idx="52">
                  <c:v>5.4600000000000003E-2</c:v>
                </c:pt>
                <c:pt idx="53">
                  <c:v>5.8400000000000001E-2</c:v>
                </c:pt>
                <c:pt idx="54">
                  <c:v>4.2999999999999997E-2</c:v>
                </c:pt>
                <c:pt idx="55">
                  <c:v>3.27E-2</c:v>
                </c:pt>
                <c:pt idx="56">
                  <c:v>6.1600000000000002E-2</c:v>
                </c:pt>
                <c:pt idx="57">
                  <c:v>0.1103</c:v>
                </c:pt>
                <c:pt idx="58">
                  <c:v>9.1999999999999998E-2</c:v>
                </c:pt>
                <c:pt idx="59">
                  <c:v>5.7500000000000002E-2</c:v>
                </c:pt>
                <c:pt idx="60">
                  <c:v>6.5000000000000002E-2</c:v>
                </c:pt>
                <c:pt idx="61">
                  <c:v>7.6200000000000004E-2</c:v>
                </c:pt>
                <c:pt idx="62">
                  <c:v>0.11219999999999999</c:v>
                </c:pt>
                <c:pt idx="63">
                  <c:v>0.1358</c:v>
                </c:pt>
                <c:pt idx="64">
                  <c:v>0.10349999999999999</c:v>
                </c:pt>
                <c:pt idx="65">
                  <c:v>6.1600000000000002E-2</c:v>
                </c:pt>
                <c:pt idx="66">
                  <c:v>3.2199999999999999E-2</c:v>
                </c:pt>
                <c:pt idx="67">
                  <c:v>4.2999999999999997E-2</c:v>
                </c:pt>
                <c:pt idx="68">
                  <c:v>3.5499999999999997E-2</c:v>
                </c:pt>
                <c:pt idx="69">
                  <c:v>1.9099999999999999E-2</c:v>
                </c:pt>
                <c:pt idx="70">
                  <c:v>3.6600000000000001E-2</c:v>
                </c:pt>
                <c:pt idx="71">
                  <c:v>4.0800000000000003E-2</c:v>
                </c:pt>
                <c:pt idx="72">
                  <c:v>4.8300000000000003E-2</c:v>
                </c:pt>
                <c:pt idx="73">
                  <c:v>5.3900000000000003E-2</c:v>
                </c:pt>
                <c:pt idx="74">
                  <c:v>4.2500000000000003E-2</c:v>
                </c:pt>
                <c:pt idx="75">
                  <c:v>3.0300000000000001E-2</c:v>
                </c:pt>
                <c:pt idx="76">
                  <c:v>2.9600000000000001E-2</c:v>
                </c:pt>
                <c:pt idx="77">
                  <c:v>2.6100000000000002E-2</c:v>
                </c:pt>
                <c:pt idx="78">
                  <c:v>2.81E-2</c:v>
                </c:pt>
                <c:pt idx="79">
                  <c:v>2.93E-2</c:v>
                </c:pt>
                <c:pt idx="80">
                  <c:v>2.3400000000000001E-2</c:v>
                </c:pt>
                <c:pt idx="81">
                  <c:v>1.55E-2</c:v>
                </c:pt>
                <c:pt idx="82">
                  <c:v>2.1899999999999999E-2</c:v>
                </c:pt>
                <c:pt idx="83">
                  <c:v>3.3799999999999997E-2</c:v>
                </c:pt>
                <c:pt idx="84">
                  <c:v>2.8299999999999999E-2</c:v>
                </c:pt>
                <c:pt idx="85">
                  <c:v>1.5900000000000001E-2</c:v>
                </c:pt>
                <c:pt idx="86">
                  <c:v>2.2700000000000001E-2</c:v>
                </c:pt>
                <c:pt idx="87">
                  <c:v>2.6800000000000001E-2</c:v>
                </c:pt>
                <c:pt idx="88">
                  <c:v>3.39E-2</c:v>
                </c:pt>
                <c:pt idx="89">
                  <c:v>3.2399999999999998E-2</c:v>
                </c:pt>
                <c:pt idx="90">
                  <c:v>2.8500000000000001E-2</c:v>
                </c:pt>
                <c:pt idx="91">
                  <c:v>3.85E-2</c:v>
                </c:pt>
                <c:pt idx="92">
                  <c:v>-3.3999999999999998E-3</c:v>
                </c:pt>
                <c:pt idx="93">
                  <c:v>1.6400000000000001E-2</c:v>
                </c:pt>
                <c:pt idx="94">
                  <c:v>3.1600000000000003E-2</c:v>
                </c:pt>
                <c:pt idx="95">
                  <c:v>2.07E-2</c:v>
                </c:pt>
                <c:pt idx="96">
                  <c:v>1.47E-2</c:v>
                </c:pt>
                <c:pt idx="97">
                  <c:v>1.7466666666666669E-2</c:v>
                </c:pt>
              </c:numCache>
            </c:numRef>
          </c:val>
        </c:ser>
        <c:marker val="1"/>
        <c:axId val="61185024"/>
        <c:axId val="61190912"/>
      </c:lineChart>
      <c:dateAx>
        <c:axId val="61185024"/>
        <c:scaling>
          <c:orientation val="minMax"/>
        </c:scaling>
        <c:axPos val="b"/>
        <c:majorGridlines/>
        <c:numFmt formatCode="yyyy" sourceLinked="1"/>
        <c:tickLblPos val="low"/>
        <c:txPr>
          <a:bodyPr rot="5400000" vert="horz"/>
          <a:lstStyle/>
          <a:p>
            <a:pPr>
              <a:defRPr sz="2000" baseline="0"/>
            </a:pPr>
            <a:endParaRPr lang="en-US"/>
          </a:p>
        </c:txPr>
        <c:crossAx val="61190912"/>
        <c:crosses val="autoZero"/>
        <c:auto val="1"/>
        <c:lblOffset val="100"/>
        <c:majorUnit val="1"/>
        <c:majorTimeUnit val="years"/>
      </c:dateAx>
      <c:valAx>
        <c:axId val="61190912"/>
        <c:scaling>
          <c:orientation val="minMax"/>
          <c:max val="0.25"/>
          <c:min val="-0.15000000000000008"/>
        </c:scaling>
        <c:axPos val="l"/>
        <c:majorGridlines/>
        <c:numFmt formatCode="0.00%" sourceLinked="1"/>
        <c:tickLblPos val="nextTo"/>
        <c:txPr>
          <a:bodyPr/>
          <a:lstStyle/>
          <a:p>
            <a:pPr>
              <a:defRPr sz="2000" baseline="0"/>
            </a:pPr>
            <a:endParaRPr lang="en-US"/>
          </a:p>
        </c:txPr>
        <c:crossAx val="61185024"/>
        <c:crosses val="autoZero"/>
        <c:crossBetween val="midCat"/>
      </c:valAx>
    </c:plotArea>
    <c:legend>
      <c:legendPos val="r"/>
      <c:layout>
        <c:manualLayout>
          <c:xMode val="edge"/>
          <c:yMode val="edge"/>
          <c:x val="0.85046326720207599"/>
          <c:y val="0.14309379518025106"/>
          <c:w val="0.11420161111026932"/>
          <c:h val="0.72121398342554266"/>
        </c:manualLayout>
      </c:layout>
      <c:txPr>
        <a:bodyPr/>
        <a:lstStyle/>
        <a:p>
          <a:pPr>
            <a:defRPr sz="3000" baseline="0"/>
          </a:pPr>
          <a:endParaRPr lang="en-US"/>
        </a:p>
      </c:txPr>
    </c:legend>
    <c:plotVisOnly val="1"/>
  </c:chart>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7.1508774833400401E-2"/>
          <c:y val="8.6011007193400393E-2"/>
          <c:w val="0.76654816609364462"/>
          <c:h val="0.72051992755749061"/>
        </c:manualLayout>
      </c:layout>
      <c:lineChart>
        <c:grouping val="standard"/>
        <c:ser>
          <c:idx val="1"/>
          <c:order val="0"/>
          <c:tx>
            <c:strRef>
              <c:f>'Composite Spreadsheet'!$AA$2</c:f>
              <c:strCache>
                <c:ptCount val="1"/>
                <c:pt idx="0">
                  <c:v>Federal Deficit Per Capita</c:v>
                </c:pt>
              </c:strCache>
            </c:strRef>
          </c:tx>
          <c:spPr>
            <a:ln w="63500"/>
          </c:spPr>
          <c:marker>
            <c:symbol val="none"/>
          </c:marker>
          <c:cat>
            <c:numRef>
              <c:f>'Composite Spreadsheet'!$A$3:$A$100</c:f>
              <c:numCache>
                <c:formatCode>yyyy</c:formatCode>
                <c:ptCount val="98"/>
                <c:pt idx="0">
                  <c:v>6230</c:v>
                </c:pt>
                <c:pt idx="1">
                  <c:v>6595</c:v>
                </c:pt>
                <c:pt idx="2">
                  <c:v>6960</c:v>
                </c:pt>
                <c:pt idx="3">
                  <c:v>7325</c:v>
                </c:pt>
                <c:pt idx="4">
                  <c:v>7691</c:v>
                </c:pt>
                <c:pt idx="5">
                  <c:v>8056</c:v>
                </c:pt>
                <c:pt idx="6">
                  <c:v>8421</c:v>
                </c:pt>
                <c:pt idx="7">
                  <c:v>8786</c:v>
                </c:pt>
                <c:pt idx="8">
                  <c:v>9152</c:v>
                </c:pt>
                <c:pt idx="9">
                  <c:v>9517</c:v>
                </c:pt>
                <c:pt idx="10">
                  <c:v>9882</c:v>
                </c:pt>
                <c:pt idx="11">
                  <c:v>10247</c:v>
                </c:pt>
                <c:pt idx="12">
                  <c:v>10613</c:v>
                </c:pt>
                <c:pt idx="13">
                  <c:v>10978</c:v>
                </c:pt>
                <c:pt idx="14">
                  <c:v>11343</c:v>
                </c:pt>
                <c:pt idx="15">
                  <c:v>11708</c:v>
                </c:pt>
                <c:pt idx="16">
                  <c:v>12074</c:v>
                </c:pt>
                <c:pt idx="17">
                  <c:v>12439</c:v>
                </c:pt>
                <c:pt idx="18">
                  <c:v>12804</c:v>
                </c:pt>
                <c:pt idx="19">
                  <c:v>13169</c:v>
                </c:pt>
                <c:pt idx="20">
                  <c:v>13535</c:v>
                </c:pt>
                <c:pt idx="21">
                  <c:v>13900</c:v>
                </c:pt>
                <c:pt idx="22">
                  <c:v>14265</c:v>
                </c:pt>
                <c:pt idx="23">
                  <c:v>14630</c:v>
                </c:pt>
                <c:pt idx="24">
                  <c:v>14996</c:v>
                </c:pt>
                <c:pt idx="25">
                  <c:v>15361</c:v>
                </c:pt>
                <c:pt idx="26">
                  <c:v>15726</c:v>
                </c:pt>
                <c:pt idx="27">
                  <c:v>16091</c:v>
                </c:pt>
                <c:pt idx="28">
                  <c:v>16457</c:v>
                </c:pt>
                <c:pt idx="29">
                  <c:v>16822</c:v>
                </c:pt>
                <c:pt idx="30">
                  <c:v>17187</c:v>
                </c:pt>
                <c:pt idx="31">
                  <c:v>17552</c:v>
                </c:pt>
                <c:pt idx="32">
                  <c:v>17918</c:v>
                </c:pt>
                <c:pt idx="33">
                  <c:v>18283</c:v>
                </c:pt>
                <c:pt idx="34">
                  <c:v>18648</c:v>
                </c:pt>
                <c:pt idx="35">
                  <c:v>19013</c:v>
                </c:pt>
                <c:pt idx="36">
                  <c:v>19379</c:v>
                </c:pt>
                <c:pt idx="37">
                  <c:v>19744</c:v>
                </c:pt>
                <c:pt idx="38">
                  <c:v>20109</c:v>
                </c:pt>
                <c:pt idx="39">
                  <c:v>20474</c:v>
                </c:pt>
                <c:pt idx="40">
                  <c:v>20840</c:v>
                </c:pt>
                <c:pt idx="41">
                  <c:v>21205</c:v>
                </c:pt>
                <c:pt idx="42">
                  <c:v>21570</c:v>
                </c:pt>
                <c:pt idx="43">
                  <c:v>21935</c:v>
                </c:pt>
                <c:pt idx="44">
                  <c:v>22301</c:v>
                </c:pt>
                <c:pt idx="45">
                  <c:v>22666</c:v>
                </c:pt>
                <c:pt idx="46">
                  <c:v>23031</c:v>
                </c:pt>
                <c:pt idx="47">
                  <c:v>23396</c:v>
                </c:pt>
                <c:pt idx="48">
                  <c:v>23762</c:v>
                </c:pt>
                <c:pt idx="49">
                  <c:v>24127</c:v>
                </c:pt>
                <c:pt idx="50">
                  <c:v>24492</c:v>
                </c:pt>
                <c:pt idx="51">
                  <c:v>24857</c:v>
                </c:pt>
                <c:pt idx="52">
                  <c:v>25223</c:v>
                </c:pt>
                <c:pt idx="53">
                  <c:v>25588</c:v>
                </c:pt>
                <c:pt idx="54">
                  <c:v>25953</c:v>
                </c:pt>
                <c:pt idx="55">
                  <c:v>26318</c:v>
                </c:pt>
                <c:pt idx="56">
                  <c:v>26684</c:v>
                </c:pt>
                <c:pt idx="57">
                  <c:v>27049</c:v>
                </c:pt>
                <c:pt idx="58">
                  <c:v>27414</c:v>
                </c:pt>
                <c:pt idx="59">
                  <c:v>27779</c:v>
                </c:pt>
                <c:pt idx="60">
                  <c:v>28145</c:v>
                </c:pt>
                <c:pt idx="61">
                  <c:v>28510</c:v>
                </c:pt>
                <c:pt idx="62">
                  <c:v>28875</c:v>
                </c:pt>
                <c:pt idx="63">
                  <c:v>29240</c:v>
                </c:pt>
                <c:pt idx="64">
                  <c:v>29606</c:v>
                </c:pt>
                <c:pt idx="65">
                  <c:v>29971</c:v>
                </c:pt>
                <c:pt idx="66">
                  <c:v>30336</c:v>
                </c:pt>
                <c:pt idx="67">
                  <c:v>30701</c:v>
                </c:pt>
                <c:pt idx="68">
                  <c:v>31067</c:v>
                </c:pt>
                <c:pt idx="69">
                  <c:v>31432</c:v>
                </c:pt>
                <c:pt idx="70">
                  <c:v>31797</c:v>
                </c:pt>
                <c:pt idx="71">
                  <c:v>32162</c:v>
                </c:pt>
                <c:pt idx="72">
                  <c:v>32528</c:v>
                </c:pt>
                <c:pt idx="73">
                  <c:v>32893</c:v>
                </c:pt>
                <c:pt idx="74">
                  <c:v>33258</c:v>
                </c:pt>
                <c:pt idx="75">
                  <c:v>33623</c:v>
                </c:pt>
                <c:pt idx="76">
                  <c:v>33989</c:v>
                </c:pt>
                <c:pt idx="77">
                  <c:v>34354</c:v>
                </c:pt>
                <c:pt idx="78">
                  <c:v>34719</c:v>
                </c:pt>
                <c:pt idx="79">
                  <c:v>35084</c:v>
                </c:pt>
                <c:pt idx="80">
                  <c:v>35450</c:v>
                </c:pt>
                <c:pt idx="81">
                  <c:v>35815</c:v>
                </c:pt>
                <c:pt idx="82">
                  <c:v>36180</c:v>
                </c:pt>
                <c:pt idx="83">
                  <c:v>36545</c:v>
                </c:pt>
                <c:pt idx="84">
                  <c:v>36911</c:v>
                </c:pt>
                <c:pt idx="85">
                  <c:v>37276</c:v>
                </c:pt>
                <c:pt idx="86">
                  <c:v>37641</c:v>
                </c:pt>
                <c:pt idx="87">
                  <c:v>38006</c:v>
                </c:pt>
                <c:pt idx="88">
                  <c:v>38372</c:v>
                </c:pt>
                <c:pt idx="89">
                  <c:v>38737</c:v>
                </c:pt>
                <c:pt idx="90">
                  <c:v>39102</c:v>
                </c:pt>
                <c:pt idx="91">
                  <c:v>39467</c:v>
                </c:pt>
                <c:pt idx="92">
                  <c:v>39833</c:v>
                </c:pt>
                <c:pt idx="93">
                  <c:v>40198</c:v>
                </c:pt>
                <c:pt idx="94">
                  <c:v>40563</c:v>
                </c:pt>
                <c:pt idx="95">
                  <c:v>40928</c:v>
                </c:pt>
                <c:pt idx="96">
                  <c:v>41294</c:v>
                </c:pt>
                <c:pt idx="97">
                  <c:v>41659</c:v>
                </c:pt>
              </c:numCache>
            </c:numRef>
          </c:cat>
          <c:val>
            <c:numRef>
              <c:f>'Composite Spreadsheet'!$AA$3:$AA$100</c:f>
              <c:numCache>
                <c:formatCode>0.0000</c:formatCode>
                <c:ptCount val="98"/>
                <c:pt idx="3">
                  <c:v>-5.564882760181848</c:v>
                </c:pt>
                <c:pt idx="4">
                  <c:v>-6.2252615538996157</c:v>
                </c:pt>
                <c:pt idx="5">
                  <c:v>-4.5764914785728665</c:v>
                </c:pt>
                <c:pt idx="6">
                  <c:v>-5.0492299924261559</c:v>
                </c:pt>
                <c:pt idx="7">
                  <c:v>-5.5957223811131049</c:v>
                </c:pt>
                <c:pt idx="8">
                  <c:v>-3.7623589115408174</c:v>
                </c:pt>
                <c:pt idx="9">
                  <c:v>-5.6025306199846581</c:v>
                </c:pt>
                <c:pt idx="10">
                  <c:v>-7.981320314158352</c:v>
                </c:pt>
                <c:pt idx="11">
                  <c:v>-5.5203794006206248</c:v>
                </c:pt>
                <c:pt idx="12">
                  <c:v>-3.9549791539640426</c:v>
                </c:pt>
                <c:pt idx="13">
                  <c:v>-7.0615163591795653</c:v>
                </c:pt>
                <c:pt idx="14">
                  <c:v>1.0477871541294905</c:v>
                </c:pt>
                <c:pt idx="15">
                  <c:v>13.045740125655289</c:v>
                </c:pt>
                <c:pt idx="16">
                  <c:v>14.623484999006557</c:v>
                </c:pt>
                <c:pt idx="17">
                  <c:v>16.257339478502431</c:v>
                </c:pt>
                <c:pt idx="18">
                  <c:v>23.6667842169194</c:v>
                </c:pt>
                <c:pt idx="19">
                  <c:v>31.049617132540625</c:v>
                </c:pt>
                <c:pt idx="20">
                  <c:v>20.168456842593308</c:v>
                </c:pt>
                <c:pt idx="21">
                  <c:v>9.3614996815555429</c:v>
                </c:pt>
                <c:pt idx="22">
                  <c:v>16.306004266991771</c:v>
                </c:pt>
                <c:pt idx="23">
                  <c:v>26.557711950970376</c:v>
                </c:pt>
                <c:pt idx="24">
                  <c:v>40.68196408043832</c:v>
                </c:pt>
                <c:pt idx="25">
                  <c:v>154.05914928714506</c:v>
                </c:pt>
                <c:pt idx="26">
                  <c:v>428.49981473812687</c:v>
                </c:pt>
                <c:pt idx="27">
                  <c:v>406.89798522065098</c:v>
                </c:pt>
                <c:pt idx="28">
                  <c:v>436.42740469944351</c:v>
                </c:pt>
                <c:pt idx="29">
                  <c:v>190.02574137245466</c:v>
                </c:pt>
                <c:pt idx="30">
                  <c:v>19.889472343998406</c:v>
                </c:pt>
                <c:pt idx="31">
                  <c:v>-40.534209650808315</c:v>
                </c:pt>
                <c:pt idx="32">
                  <c:v>5.2246953935602285</c:v>
                </c:pt>
                <c:pt idx="33">
                  <c:v>35.420218600901364</c:v>
                </c:pt>
                <c:pt idx="34">
                  <c:v>-17.411981782389208</c:v>
                </c:pt>
                <c:pt idx="35">
                  <c:v>34.493331289284079</c:v>
                </c:pt>
                <c:pt idx="36">
                  <c:v>65.187901929260448</c:v>
                </c:pt>
                <c:pt idx="37">
                  <c:v>49.333777893033997</c:v>
                </c:pt>
                <c:pt idx="38">
                  <c:v>48.503317529790991</c:v>
                </c:pt>
                <c:pt idx="39">
                  <c:v>8.3556648423465099</c:v>
                </c:pt>
                <c:pt idx="40">
                  <c:v>10.503462034972422</c:v>
                </c:pt>
                <c:pt idx="41">
                  <c:v>37.037678049118192</c:v>
                </c:pt>
                <c:pt idx="42">
                  <c:v>80.996001247837555</c:v>
                </c:pt>
                <c:pt idx="43">
                  <c:v>26.711576317594506</c:v>
                </c:pt>
                <c:pt idx="44">
                  <c:v>57.713064739960792</c:v>
                </c:pt>
                <c:pt idx="45">
                  <c:v>38.883843355213429</c:v>
                </c:pt>
                <c:pt idx="46">
                  <c:v>25.563360615239198</c:v>
                </c:pt>
                <c:pt idx="47">
                  <c:v>31.396674710296729</c:v>
                </c:pt>
                <c:pt idx="48">
                  <c:v>7.3846347224477169</c:v>
                </c:pt>
                <c:pt idx="49">
                  <c:v>19.136479301570226</c:v>
                </c:pt>
                <c:pt idx="50">
                  <c:v>44.128913631952607</c:v>
                </c:pt>
                <c:pt idx="51">
                  <c:v>126.90214513045802</c:v>
                </c:pt>
                <c:pt idx="52">
                  <c:v>-16.138190729505993</c:v>
                </c:pt>
                <c:pt idx="53">
                  <c:v>13.969365771118827</c:v>
                </c:pt>
                <c:pt idx="54">
                  <c:v>112.05994696250883</c:v>
                </c:pt>
                <c:pt idx="55">
                  <c:v>112.48989179406215</c:v>
                </c:pt>
                <c:pt idx="56">
                  <c:v>70.995605033974087</c:v>
                </c:pt>
                <c:pt idx="57">
                  <c:v>28.874370581114373</c:v>
                </c:pt>
                <c:pt idx="58">
                  <c:v>248.0790647176959</c:v>
                </c:pt>
                <c:pt idx="59">
                  <c:v>339.8557238009634</c:v>
                </c:pt>
                <c:pt idx="60">
                  <c:v>244.67983238109133</c:v>
                </c:pt>
                <c:pt idx="61">
                  <c:v>266.98963436087581</c:v>
                </c:pt>
                <c:pt idx="62">
                  <c:v>181.74354214727785</c:v>
                </c:pt>
                <c:pt idx="63">
                  <c:v>325.89407890671214</c:v>
                </c:pt>
                <c:pt idx="64">
                  <c:v>345.34482004635504</c:v>
                </c:pt>
                <c:pt idx="65">
                  <c:v>554.47003011069478</c:v>
                </c:pt>
                <c:pt idx="66">
                  <c:v>891.9258817318298</c:v>
                </c:pt>
                <c:pt idx="67">
                  <c:v>788.2584068990152</c:v>
                </c:pt>
                <c:pt idx="68">
                  <c:v>894.43019096849207</c:v>
                </c:pt>
                <c:pt idx="69">
                  <c:v>923.34981948705104</c:v>
                </c:pt>
                <c:pt idx="70">
                  <c:v>619.1232292157689</c:v>
                </c:pt>
                <c:pt idx="71">
                  <c:v>635.69702183441893</c:v>
                </c:pt>
                <c:pt idx="72">
                  <c:v>619.48303361620788</c:v>
                </c:pt>
                <c:pt idx="73">
                  <c:v>888.70572152305897</c:v>
                </c:pt>
                <c:pt idx="74">
                  <c:v>1069.2528256328387</c:v>
                </c:pt>
                <c:pt idx="75">
                  <c:v>1138.8090204092839</c:v>
                </c:pt>
                <c:pt idx="76">
                  <c:v>988.17138894162406</c:v>
                </c:pt>
                <c:pt idx="77">
                  <c:v>777.53796228263525</c:v>
                </c:pt>
                <c:pt idx="78">
                  <c:v>619.70585233651218</c:v>
                </c:pt>
                <c:pt idx="79">
                  <c:v>401.08269553854768</c:v>
                </c:pt>
                <c:pt idx="80">
                  <c:v>80.721292130688099</c:v>
                </c:pt>
                <c:pt idx="81">
                  <c:v>-252.30193187447182</c:v>
                </c:pt>
                <c:pt idx="82">
                  <c:v>-451.88979947187784</c:v>
                </c:pt>
                <c:pt idx="83">
                  <c:v>-839.45107347684257</c:v>
                </c:pt>
                <c:pt idx="84">
                  <c:v>-451.22174365903771</c:v>
                </c:pt>
                <c:pt idx="85">
                  <c:v>549.70136667433292</c:v>
                </c:pt>
                <c:pt idx="86">
                  <c:v>1302.9780185651675</c:v>
                </c:pt>
                <c:pt idx="87">
                  <c:v>1410.3917849881254</c:v>
                </c:pt>
                <c:pt idx="88">
                  <c:v>1077.3010453221075</c:v>
                </c:pt>
                <c:pt idx="89">
                  <c:v>832.41375840614478</c:v>
                </c:pt>
                <c:pt idx="90">
                  <c:v>534.26283297928569</c:v>
                </c:pt>
                <c:pt idx="91">
                  <c:v>1510.9129729943459</c:v>
                </c:pt>
                <c:pt idx="92">
                  <c:v>6012.9914239619602</c:v>
                </c:pt>
                <c:pt idx="93">
                  <c:v>4073.4650542507193</c:v>
                </c:pt>
                <c:pt idx="94">
                  <c:v>2982.9319331399079</c:v>
                </c:pt>
                <c:pt idx="95">
                  <c:v>1773.8727529046364</c:v>
                </c:pt>
                <c:pt idx="96">
                  <c:v>1616.5338802555812</c:v>
                </c:pt>
                <c:pt idx="97">
                  <c:v>1676.6051171026861</c:v>
                </c:pt>
              </c:numCache>
            </c:numRef>
          </c:val>
        </c:ser>
        <c:marker val="1"/>
        <c:axId val="61206528"/>
        <c:axId val="61208064"/>
      </c:lineChart>
      <c:dateAx>
        <c:axId val="61206528"/>
        <c:scaling>
          <c:orientation val="minMax"/>
        </c:scaling>
        <c:axPos val="b"/>
        <c:majorGridlines/>
        <c:numFmt formatCode="yyyy" sourceLinked="1"/>
        <c:tickLblPos val="low"/>
        <c:txPr>
          <a:bodyPr rot="5400000" vert="horz"/>
          <a:lstStyle/>
          <a:p>
            <a:pPr>
              <a:defRPr sz="3000" baseline="0"/>
            </a:pPr>
            <a:endParaRPr lang="en-US"/>
          </a:p>
        </c:txPr>
        <c:crossAx val="61208064"/>
        <c:crosses val="autoZero"/>
        <c:auto val="1"/>
        <c:lblOffset val="100"/>
        <c:majorUnit val="1"/>
        <c:majorTimeUnit val="years"/>
      </c:dateAx>
      <c:valAx>
        <c:axId val="61208064"/>
        <c:scaling>
          <c:orientation val="minMax"/>
        </c:scaling>
        <c:axPos val="l"/>
        <c:majorGridlines/>
        <c:numFmt formatCode="&quot;$&quot;#,##0.00" sourceLinked="0"/>
        <c:tickLblPos val="nextTo"/>
        <c:txPr>
          <a:bodyPr/>
          <a:lstStyle/>
          <a:p>
            <a:pPr>
              <a:defRPr sz="3000" baseline="0"/>
            </a:pPr>
            <a:endParaRPr lang="en-US"/>
          </a:p>
        </c:txPr>
        <c:crossAx val="61206528"/>
        <c:crosses val="autoZero"/>
        <c:crossBetween val="midCat"/>
      </c:valAx>
    </c:plotArea>
    <c:legend>
      <c:legendPos val="r"/>
      <c:layout>
        <c:manualLayout>
          <c:xMode val="edge"/>
          <c:yMode val="edge"/>
          <c:x val="0.85508870845261653"/>
          <c:y val="0.37553023457760781"/>
          <c:w val="0.11391792606521908"/>
          <c:h val="0.24888977551427535"/>
        </c:manualLayout>
      </c:layout>
      <c:txPr>
        <a:bodyPr/>
        <a:lstStyle/>
        <a:p>
          <a:pPr>
            <a:defRPr sz="3000" baseline="0"/>
          </a:pPr>
          <a:endParaRPr lang="en-US"/>
        </a:p>
      </c:txPr>
    </c:legend>
    <c:plotVisOnly val="1"/>
  </c:chart>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Congress!$P$34</c:f>
              <c:strCache>
                <c:ptCount val="1"/>
                <c:pt idx="0">
                  <c:v>% Senate Dems</c:v>
                </c:pt>
              </c:strCache>
            </c:strRef>
          </c:tx>
          <c:marker>
            <c:symbol val="none"/>
          </c:marker>
          <c:cat>
            <c:strRef>
              <c:f>Congress!$O$66:$O$114</c:f>
              <c:strCache>
                <c:ptCount val="49"/>
                <c:pt idx="0">
                  <c:v>1917–1919</c:v>
                </c:pt>
                <c:pt idx="1">
                  <c:v>1919–1921</c:v>
                </c:pt>
                <c:pt idx="2">
                  <c:v>1921–1923</c:v>
                </c:pt>
                <c:pt idx="3">
                  <c:v>1923–1925</c:v>
                </c:pt>
                <c:pt idx="4">
                  <c:v>1925–1927</c:v>
                </c:pt>
                <c:pt idx="5">
                  <c:v>1927–1929</c:v>
                </c:pt>
                <c:pt idx="6">
                  <c:v>1929–1931</c:v>
                </c:pt>
                <c:pt idx="7">
                  <c:v>1931–1933</c:v>
                </c:pt>
                <c:pt idx="8">
                  <c:v>1933–1935</c:v>
                </c:pt>
                <c:pt idx="9">
                  <c:v>1935–1937</c:v>
                </c:pt>
                <c:pt idx="10">
                  <c:v>1937–1939</c:v>
                </c:pt>
                <c:pt idx="11">
                  <c:v>1939–1941</c:v>
                </c:pt>
                <c:pt idx="12">
                  <c:v>1941–1943</c:v>
                </c:pt>
                <c:pt idx="13">
                  <c:v>1943–1945</c:v>
                </c:pt>
                <c:pt idx="14">
                  <c:v>1945–1947</c:v>
                </c:pt>
                <c:pt idx="15">
                  <c:v>1947–1949</c:v>
                </c:pt>
                <c:pt idx="16">
                  <c:v>1949–1951</c:v>
                </c:pt>
                <c:pt idx="17">
                  <c:v>1951–1953</c:v>
                </c:pt>
                <c:pt idx="18">
                  <c:v>1953–1955</c:v>
                </c:pt>
                <c:pt idx="19">
                  <c:v>1955–1957</c:v>
                </c:pt>
                <c:pt idx="20">
                  <c:v>1957–1959</c:v>
                </c:pt>
                <c:pt idx="21">
                  <c:v>1959–1961</c:v>
                </c:pt>
                <c:pt idx="22">
                  <c:v>1961–1963</c:v>
                </c:pt>
                <c:pt idx="23">
                  <c:v>1963–1965</c:v>
                </c:pt>
                <c:pt idx="24">
                  <c:v>1965–1967</c:v>
                </c:pt>
                <c:pt idx="25">
                  <c:v>1967–1969</c:v>
                </c:pt>
                <c:pt idx="26">
                  <c:v>1969–1971</c:v>
                </c:pt>
                <c:pt idx="27">
                  <c:v>1971–1973</c:v>
                </c:pt>
                <c:pt idx="28">
                  <c:v>1973–1975</c:v>
                </c:pt>
                <c:pt idx="29">
                  <c:v>1975–1977</c:v>
                </c:pt>
                <c:pt idx="30">
                  <c:v>1977–1979</c:v>
                </c:pt>
                <c:pt idx="31">
                  <c:v>1979–1981</c:v>
                </c:pt>
                <c:pt idx="32">
                  <c:v>1981–1983</c:v>
                </c:pt>
                <c:pt idx="33">
                  <c:v>1983–1985</c:v>
                </c:pt>
                <c:pt idx="34">
                  <c:v>1985–1987</c:v>
                </c:pt>
                <c:pt idx="35">
                  <c:v>1987–1989</c:v>
                </c:pt>
                <c:pt idx="36">
                  <c:v>1989–1991</c:v>
                </c:pt>
                <c:pt idx="37">
                  <c:v>1991–1993</c:v>
                </c:pt>
                <c:pt idx="38">
                  <c:v>1993–1995</c:v>
                </c:pt>
                <c:pt idx="39">
                  <c:v>1995–1997</c:v>
                </c:pt>
                <c:pt idx="40">
                  <c:v>1997–1999</c:v>
                </c:pt>
                <c:pt idx="41">
                  <c:v>1999–2001</c:v>
                </c:pt>
                <c:pt idx="42">
                  <c:v>2001–2003</c:v>
                </c:pt>
                <c:pt idx="43">
                  <c:v>2003–2005</c:v>
                </c:pt>
                <c:pt idx="44">
                  <c:v>2005–2007</c:v>
                </c:pt>
                <c:pt idx="45">
                  <c:v>2007–2009</c:v>
                </c:pt>
                <c:pt idx="46">
                  <c:v>2009–2011</c:v>
                </c:pt>
                <c:pt idx="47">
                  <c:v>2011–2013</c:v>
                </c:pt>
                <c:pt idx="48">
                  <c:v>2013–2015</c:v>
                </c:pt>
              </c:strCache>
            </c:strRef>
          </c:cat>
          <c:val>
            <c:numRef>
              <c:f>Congress!$P$66:$P$114</c:f>
              <c:numCache>
                <c:formatCode>0.00%</c:formatCode>
                <c:ptCount val="49"/>
                <c:pt idx="0">
                  <c:v>0.53</c:v>
                </c:pt>
                <c:pt idx="1">
                  <c:v>0.47</c:v>
                </c:pt>
                <c:pt idx="2">
                  <c:v>0.37</c:v>
                </c:pt>
                <c:pt idx="3">
                  <c:v>0.43</c:v>
                </c:pt>
                <c:pt idx="4">
                  <c:v>0.4</c:v>
                </c:pt>
                <c:pt idx="5">
                  <c:v>0.47</c:v>
                </c:pt>
                <c:pt idx="6">
                  <c:v>0.39</c:v>
                </c:pt>
                <c:pt idx="7">
                  <c:v>0.47</c:v>
                </c:pt>
                <c:pt idx="8">
                  <c:v>0.59</c:v>
                </c:pt>
                <c:pt idx="9">
                  <c:v>0.69</c:v>
                </c:pt>
                <c:pt idx="10">
                  <c:v>0.75</c:v>
                </c:pt>
                <c:pt idx="11">
                  <c:v>0.69</c:v>
                </c:pt>
                <c:pt idx="12">
                  <c:v>0.66</c:v>
                </c:pt>
                <c:pt idx="13">
                  <c:v>0.56999999999999995</c:v>
                </c:pt>
                <c:pt idx="14">
                  <c:v>0.56999999999999995</c:v>
                </c:pt>
                <c:pt idx="15">
                  <c:v>0.45</c:v>
                </c:pt>
                <c:pt idx="16">
                  <c:v>0.54</c:v>
                </c:pt>
                <c:pt idx="17">
                  <c:v>0.48</c:v>
                </c:pt>
                <c:pt idx="18">
                  <c:v>0.46</c:v>
                </c:pt>
                <c:pt idx="19">
                  <c:v>0.48</c:v>
                </c:pt>
                <c:pt idx="20">
                  <c:v>0.49</c:v>
                </c:pt>
                <c:pt idx="21">
                  <c:v>0.64</c:v>
                </c:pt>
                <c:pt idx="22">
                  <c:v>0.64</c:v>
                </c:pt>
                <c:pt idx="23">
                  <c:v>0.67</c:v>
                </c:pt>
                <c:pt idx="24">
                  <c:v>0.68</c:v>
                </c:pt>
                <c:pt idx="25">
                  <c:v>0.64</c:v>
                </c:pt>
                <c:pt idx="26">
                  <c:v>0.57999999999999996</c:v>
                </c:pt>
                <c:pt idx="27">
                  <c:v>0.54</c:v>
                </c:pt>
                <c:pt idx="28">
                  <c:v>0.56000000000000005</c:v>
                </c:pt>
                <c:pt idx="29">
                  <c:v>0.61</c:v>
                </c:pt>
                <c:pt idx="30">
                  <c:v>0.61</c:v>
                </c:pt>
                <c:pt idx="31">
                  <c:v>0.57999999999999996</c:v>
                </c:pt>
                <c:pt idx="32">
                  <c:v>0.46</c:v>
                </c:pt>
                <c:pt idx="33">
                  <c:v>0.46</c:v>
                </c:pt>
                <c:pt idx="34">
                  <c:v>0.47</c:v>
                </c:pt>
                <c:pt idx="35">
                  <c:v>0.55000000000000004</c:v>
                </c:pt>
                <c:pt idx="36">
                  <c:v>0.55000000000000004</c:v>
                </c:pt>
                <c:pt idx="37">
                  <c:v>0.56000000000000005</c:v>
                </c:pt>
                <c:pt idx="38">
                  <c:v>0.56999999999999995</c:v>
                </c:pt>
                <c:pt idx="39">
                  <c:v>0.48</c:v>
                </c:pt>
                <c:pt idx="40">
                  <c:v>0.45</c:v>
                </c:pt>
                <c:pt idx="41">
                  <c:v>0.45</c:v>
                </c:pt>
                <c:pt idx="42">
                  <c:v>0.5</c:v>
                </c:pt>
                <c:pt idx="43">
                  <c:v>0.48</c:v>
                </c:pt>
                <c:pt idx="44">
                  <c:v>0.44</c:v>
                </c:pt>
                <c:pt idx="45">
                  <c:v>0.49</c:v>
                </c:pt>
                <c:pt idx="46">
                  <c:v>0.56999999999999995</c:v>
                </c:pt>
                <c:pt idx="47">
                  <c:v>0.51</c:v>
                </c:pt>
                <c:pt idx="48">
                  <c:v>0.54</c:v>
                </c:pt>
              </c:numCache>
            </c:numRef>
          </c:val>
        </c:ser>
        <c:ser>
          <c:idx val="2"/>
          <c:order val="1"/>
          <c:tx>
            <c:strRef>
              <c:f>Congress!$R$34</c:f>
              <c:strCache>
                <c:ptCount val="1"/>
                <c:pt idx="0">
                  <c:v>% House Dems</c:v>
                </c:pt>
              </c:strCache>
            </c:strRef>
          </c:tx>
          <c:spPr>
            <a:ln>
              <a:solidFill>
                <a:srgbClr val="00B0F0"/>
              </a:solidFill>
            </a:ln>
          </c:spPr>
          <c:marker>
            <c:symbol val="none"/>
          </c:marker>
          <c:cat>
            <c:strRef>
              <c:f>Congress!$O$66:$O$114</c:f>
              <c:strCache>
                <c:ptCount val="49"/>
                <c:pt idx="0">
                  <c:v>1917–1919</c:v>
                </c:pt>
                <c:pt idx="1">
                  <c:v>1919–1921</c:v>
                </c:pt>
                <c:pt idx="2">
                  <c:v>1921–1923</c:v>
                </c:pt>
                <c:pt idx="3">
                  <c:v>1923–1925</c:v>
                </c:pt>
                <c:pt idx="4">
                  <c:v>1925–1927</c:v>
                </c:pt>
                <c:pt idx="5">
                  <c:v>1927–1929</c:v>
                </c:pt>
                <c:pt idx="6">
                  <c:v>1929–1931</c:v>
                </c:pt>
                <c:pt idx="7">
                  <c:v>1931–1933</c:v>
                </c:pt>
                <c:pt idx="8">
                  <c:v>1933–1935</c:v>
                </c:pt>
                <c:pt idx="9">
                  <c:v>1935–1937</c:v>
                </c:pt>
                <c:pt idx="10">
                  <c:v>1937–1939</c:v>
                </c:pt>
                <c:pt idx="11">
                  <c:v>1939–1941</c:v>
                </c:pt>
                <c:pt idx="12">
                  <c:v>1941–1943</c:v>
                </c:pt>
                <c:pt idx="13">
                  <c:v>1943–1945</c:v>
                </c:pt>
                <c:pt idx="14">
                  <c:v>1945–1947</c:v>
                </c:pt>
                <c:pt idx="15">
                  <c:v>1947–1949</c:v>
                </c:pt>
                <c:pt idx="16">
                  <c:v>1949–1951</c:v>
                </c:pt>
                <c:pt idx="17">
                  <c:v>1951–1953</c:v>
                </c:pt>
                <c:pt idx="18">
                  <c:v>1953–1955</c:v>
                </c:pt>
                <c:pt idx="19">
                  <c:v>1955–1957</c:v>
                </c:pt>
                <c:pt idx="20">
                  <c:v>1957–1959</c:v>
                </c:pt>
                <c:pt idx="21">
                  <c:v>1959–1961</c:v>
                </c:pt>
                <c:pt idx="22">
                  <c:v>1961–1963</c:v>
                </c:pt>
                <c:pt idx="23">
                  <c:v>1963–1965</c:v>
                </c:pt>
                <c:pt idx="24">
                  <c:v>1965–1967</c:v>
                </c:pt>
                <c:pt idx="25">
                  <c:v>1967–1969</c:v>
                </c:pt>
                <c:pt idx="26">
                  <c:v>1969–1971</c:v>
                </c:pt>
                <c:pt idx="27">
                  <c:v>1971–1973</c:v>
                </c:pt>
                <c:pt idx="28">
                  <c:v>1973–1975</c:v>
                </c:pt>
                <c:pt idx="29">
                  <c:v>1975–1977</c:v>
                </c:pt>
                <c:pt idx="30">
                  <c:v>1977–1979</c:v>
                </c:pt>
                <c:pt idx="31">
                  <c:v>1979–1981</c:v>
                </c:pt>
                <c:pt idx="32">
                  <c:v>1981–1983</c:v>
                </c:pt>
                <c:pt idx="33">
                  <c:v>1983–1985</c:v>
                </c:pt>
                <c:pt idx="34">
                  <c:v>1985–1987</c:v>
                </c:pt>
                <c:pt idx="35">
                  <c:v>1987–1989</c:v>
                </c:pt>
                <c:pt idx="36">
                  <c:v>1989–1991</c:v>
                </c:pt>
                <c:pt idx="37">
                  <c:v>1991–1993</c:v>
                </c:pt>
                <c:pt idx="38">
                  <c:v>1993–1995</c:v>
                </c:pt>
                <c:pt idx="39">
                  <c:v>1995–1997</c:v>
                </c:pt>
                <c:pt idx="40">
                  <c:v>1997–1999</c:v>
                </c:pt>
                <c:pt idx="41">
                  <c:v>1999–2001</c:v>
                </c:pt>
                <c:pt idx="42">
                  <c:v>2001–2003</c:v>
                </c:pt>
                <c:pt idx="43">
                  <c:v>2003–2005</c:v>
                </c:pt>
                <c:pt idx="44">
                  <c:v>2005–2007</c:v>
                </c:pt>
                <c:pt idx="45">
                  <c:v>2007–2009</c:v>
                </c:pt>
                <c:pt idx="46">
                  <c:v>2009–2011</c:v>
                </c:pt>
                <c:pt idx="47">
                  <c:v>2011–2013</c:v>
                </c:pt>
                <c:pt idx="48">
                  <c:v>2013–2015</c:v>
                </c:pt>
              </c:strCache>
            </c:strRef>
          </c:cat>
          <c:val>
            <c:numRef>
              <c:f>Congress!$R$66:$R$114</c:f>
              <c:numCache>
                <c:formatCode>0.00%</c:formatCode>
                <c:ptCount val="49"/>
                <c:pt idx="0">
                  <c:v>0.48275862068965519</c:v>
                </c:pt>
                <c:pt idx="1">
                  <c:v>0.43908045977011495</c:v>
                </c:pt>
                <c:pt idx="2">
                  <c:v>0.30344827586206896</c:v>
                </c:pt>
                <c:pt idx="3">
                  <c:v>0.47586206896551725</c:v>
                </c:pt>
                <c:pt idx="4">
                  <c:v>0.4206896551724138</c:v>
                </c:pt>
                <c:pt idx="5">
                  <c:v>0.44827586206896552</c:v>
                </c:pt>
                <c:pt idx="6">
                  <c:v>0.37471264367816093</c:v>
                </c:pt>
                <c:pt idx="7">
                  <c:v>0.49655172413793103</c:v>
                </c:pt>
                <c:pt idx="8">
                  <c:v>0.7195402298850575</c:v>
                </c:pt>
                <c:pt idx="9">
                  <c:v>0.74022988505747123</c:v>
                </c:pt>
                <c:pt idx="10">
                  <c:v>0.76551724137931032</c:v>
                </c:pt>
                <c:pt idx="11">
                  <c:v>0.60229885057471266</c:v>
                </c:pt>
                <c:pt idx="12">
                  <c:v>0.61379310344827587</c:v>
                </c:pt>
                <c:pt idx="13">
                  <c:v>0.51034482758620692</c:v>
                </c:pt>
                <c:pt idx="14">
                  <c:v>0.55862068965517242</c:v>
                </c:pt>
                <c:pt idx="15">
                  <c:v>0.43218390804597701</c:v>
                </c:pt>
                <c:pt idx="16">
                  <c:v>0.60459770114942524</c:v>
                </c:pt>
                <c:pt idx="17">
                  <c:v>0.53793103448275859</c:v>
                </c:pt>
                <c:pt idx="18">
                  <c:v>0.48965517241379308</c:v>
                </c:pt>
                <c:pt idx="19">
                  <c:v>0.53333333333333333</c:v>
                </c:pt>
                <c:pt idx="20">
                  <c:v>0.53793103448275859</c:v>
                </c:pt>
                <c:pt idx="21">
                  <c:v>0.65057471264367817</c:v>
                </c:pt>
                <c:pt idx="22">
                  <c:v>0.60229885057471266</c:v>
                </c:pt>
                <c:pt idx="23">
                  <c:v>0.59310344827586203</c:v>
                </c:pt>
                <c:pt idx="24">
                  <c:v>0.67816091954022983</c:v>
                </c:pt>
                <c:pt idx="25">
                  <c:v>0.57011494252873562</c:v>
                </c:pt>
                <c:pt idx="26">
                  <c:v>0.55862068965517242</c:v>
                </c:pt>
                <c:pt idx="27">
                  <c:v>0.58620689655172409</c:v>
                </c:pt>
                <c:pt idx="28">
                  <c:v>0.55632183908045973</c:v>
                </c:pt>
                <c:pt idx="29">
                  <c:v>0.66896551724137931</c:v>
                </c:pt>
                <c:pt idx="30">
                  <c:v>0.671264367816092</c:v>
                </c:pt>
                <c:pt idx="31">
                  <c:v>0.63678160919540228</c:v>
                </c:pt>
                <c:pt idx="32">
                  <c:v>0.55632183908045973</c:v>
                </c:pt>
                <c:pt idx="33">
                  <c:v>0.61839080459770113</c:v>
                </c:pt>
                <c:pt idx="34">
                  <c:v>0.58160919540229883</c:v>
                </c:pt>
                <c:pt idx="35">
                  <c:v>0.59310344827586203</c:v>
                </c:pt>
                <c:pt idx="36">
                  <c:v>0.5977011494252874</c:v>
                </c:pt>
                <c:pt idx="37">
                  <c:v>0.61379310344827587</c:v>
                </c:pt>
                <c:pt idx="38">
                  <c:v>0.59310344827586203</c:v>
                </c:pt>
                <c:pt idx="39">
                  <c:v>0.4689655172413793</c:v>
                </c:pt>
                <c:pt idx="40">
                  <c:v>0.47586206896551725</c:v>
                </c:pt>
                <c:pt idx="41">
                  <c:v>0.48505747126436782</c:v>
                </c:pt>
                <c:pt idx="42">
                  <c:v>0.48735632183908045</c:v>
                </c:pt>
                <c:pt idx="43">
                  <c:v>0.47126436781609193</c:v>
                </c:pt>
                <c:pt idx="44">
                  <c:v>0.46436781609195404</c:v>
                </c:pt>
                <c:pt idx="45">
                  <c:v>0.53563218390804601</c:v>
                </c:pt>
                <c:pt idx="46">
                  <c:v>0.58850574712643677</c:v>
                </c:pt>
                <c:pt idx="47">
                  <c:v>0.44367816091954021</c:v>
                </c:pt>
                <c:pt idx="48">
                  <c:v>0.46206896551724136</c:v>
                </c:pt>
              </c:numCache>
            </c:numRef>
          </c:val>
        </c:ser>
        <c:marker val="1"/>
        <c:axId val="61465344"/>
        <c:axId val="61466880"/>
      </c:lineChart>
      <c:catAx>
        <c:axId val="61465344"/>
        <c:scaling>
          <c:orientation val="minMax"/>
        </c:scaling>
        <c:axPos val="b"/>
        <c:majorGridlines/>
        <c:tickLblPos val="nextTo"/>
        <c:crossAx val="61466880"/>
        <c:crosses val="autoZero"/>
        <c:auto val="1"/>
        <c:lblAlgn val="ctr"/>
        <c:lblOffset val="100"/>
      </c:catAx>
      <c:valAx>
        <c:axId val="61466880"/>
        <c:scaling>
          <c:orientation val="minMax"/>
          <c:max val="1"/>
        </c:scaling>
        <c:axPos val="l"/>
        <c:majorGridlines/>
        <c:numFmt formatCode="0.00%" sourceLinked="1"/>
        <c:tickLblPos val="nextTo"/>
        <c:crossAx val="61465344"/>
        <c:crosses val="autoZero"/>
        <c:crossBetween val="between"/>
      </c:valAx>
    </c:plotArea>
    <c:legend>
      <c:legendPos val="t"/>
    </c:legend>
    <c:plotVisOnly val="1"/>
  </c:chart>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1"/>
          <c:order val="0"/>
          <c:tx>
            <c:strRef>
              <c:f>Congress!$Q$34</c:f>
              <c:strCache>
                <c:ptCount val="1"/>
                <c:pt idx="0">
                  <c:v>% Senate Reps</c:v>
                </c:pt>
              </c:strCache>
            </c:strRef>
          </c:tx>
          <c:spPr>
            <a:ln>
              <a:solidFill>
                <a:srgbClr val="FF0000"/>
              </a:solidFill>
            </a:ln>
          </c:spPr>
          <c:marker>
            <c:symbol val="none"/>
          </c:marker>
          <c:cat>
            <c:strRef>
              <c:f>Congress!$O$66:$O$114</c:f>
              <c:strCache>
                <c:ptCount val="49"/>
                <c:pt idx="0">
                  <c:v>1917–1919</c:v>
                </c:pt>
                <c:pt idx="1">
                  <c:v>1919–1921</c:v>
                </c:pt>
                <c:pt idx="2">
                  <c:v>1921–1923</c:v>
                </c:pt>
                <c:pt idx="3">
                  <c:v>1923–1925</c:v>
                </c:pt>
                <c:pt idx="4">
                  <c:v>1925–1927</c:v>
                </c:pt>
                <c:pt idx="5">
                  <c:v>1927–1929</c:v>
                </c:pt>
                <c:pt idx="6">
                  <c:v>1929–1931</c:v>
                </c:pt>
                <c:pt idx="7">
                  <c:v>1931–1933</c:v>
                </c:pt>
                <c:pt idx="8">
                  <c:v>1933–1935</c:v>
                </c:pt>
                <c:pt idx="9">
                  <c:v>1935–1937</c:v>
                </c:pt>
                <c:pt idx="10">
                  <c:v>1937–1939</c:v>
                </c:pt>
                <c:pt idx="11">
                  <c:v>1939–1941</c:v>
                </c:pt>
                <c:pt idx="12">
                  <c:v>1941–1943</c:v>
                </c:pt>
                <c:pt idx="13">
                  <c:v>1943–1945</c:v>
                </c:pt>
                <c:pt idx="14">
                  <c:v>1945–1947</c:v>
                </c:pt>
                <c:pt idx="15">
                  <c:v>1947–1949</c:v>
                </c:pt>
                <c:pt idx="16">
                  <c:v>1949–1951</c:v>
                </c:pt>
                <c:pt idx="17">
                  <c:v>1951–1953</c:v>
                </c:pt>
                <c:pt idx="18">
                  <c:v>1953–1955</c:v>
                </c:pt>
                <c:pt idx="19">
                  <c:v>1955–1957</c:v>
                </c:pt>
                <c:pt idx="20">
                  <c:v>1957–1959</c:v>
                </c:pt>
                <c:pt idx="21">
                  <c:v>1959–1961</c:v>
                </c:pt>
                <c:pt idx="22">
                  <c:v>1961–1963</c:v>
                </c:pt>
                <c:pt idx="23">
                  <c:v>1963–1965</c:v>
                </c:pt>
                <c:pt idx="24">
                  <c:v>1965–1967</c:v>
                </c:pt>
                <c:pt idx="25">
                  <c:v>1967–1969</c:v>
                </c:pt>
                <c:pt idx="26">
                  <c:v>1969–1971</c:v>
                </c:pt>
                <c:pt idx="27">
                  <c:v>1971–1973</c:v>
                </c:pt>
                <c:pt idx="28">
                  <c:v>1973–1975</c:v>
                </c:pt>
                <c:pt idx="29">
                  <c:v>1975–1977</c:v>
                </c:pt>
                <c:pt idx="30">
                  <c:v>1977–1979</c:v>
                </c:pt>
                <c:pt idx="31">
                  <c:v>1979–1981</c:v>
                </c:pt>
                <c:pt idx="32">
                  <c:v>1981–1983</c:v>
                </c:pt>
                <c:pt idx="33">
                  <c:v>1983–1985</c:v>
                </c:pt>
                <c:pt idx="34">
                  <c:v>1985–1987</c:v>
                </c:pt>
                <c:pt idx="35">
                  <c:v>1987–1989</c:v>
                </c:pt>
                <c:pt idx="36">
                  <c:v>1989–1991</c:v>
                </c:pt>
                <c:pt idx="37">
                  <c:v>1991–1993</c:v>
                </c:pt>
                <c:pt idx="38">
                  <c:v>1993–1995</c:v>
                </c:pt>
                <c:pt idx="39">
                  <c:v>1995–1997</c:v>
                </c:pt>
                <c:pt idx="40">
                  <c:v>1997–1999</c:v>
                </c:pt>
                <c:pt idx="41">
                  <c:v>1999–2001</c:v>
                </c:pt>
                <c:pt idx="42">
                  <c:v>2001–2003</c:v>
                </c:pt>
                <c:pt idx="43">
                  <c:v>2003–2005</c:v>
                </c:pt>
                <c:pt idx="44">
                  <c:v>2005–2007</c:v>
                </c:pt>
                <c:pt idx="45">
                  <c:v>2007–2009</c:v>
                </c:pt>
                <c:pt idx="46">
                  <c:v>2009–2011</c:v>
                </c:pt>
                <c:pt idx="47">
                  <c:v>2011–2013</c:v>
                </c:pt>
                <c:pt idx="48">
                  <c:v>2013–2015</c:v>
                </c:pt>
              </c:strCache>
            </c:strRef>
          </c:cat>
          <c:val>
            <c:numRef>
              <c:f>Congress!$Q$66:$Q$114</c:f>
              <c:numCache>
                <c:formatCode>0.00%</c:formatCode>
                <c:ptCount val="49"/>
                <c:pt idx="0">
                  <c:v>0.42</c:v>
                </c:pt>
                <c:pt idx="1">
                  <c:v>0.48</c:v>
                </c:pt>
                <c:pt idx="2">
                  <c:v>0.59</c:v>
                </c:pt>
                <c:pt idx="3">
                  <c:v>0.51</c:v>
                </c:pt>
                <c:pt idx="4">
                  <c:v>0.54</c:v>
                </c:pt>
                <c:pt idx="5">
                  <c:v>0.48</c:v>
                </c:pt>
                <c:pt idx="6">
                  <c:v>0.56000000000000005</c:v>
                </c:pt>
                <c:pt idx="7">
                  <c:v>0.48</c:v>
                </c:pt>
                <c:pt idx="8">
                  <c:v>0.36</c:v>
                </c:pt>
                <c:pt idx="9">
                  <c:v>0.25</c:v>
                </c:pt>
                <c:pt idx="10">
                  <c:v>0.17</c:v>
                </c:pt>
                <c:pt idx="11">
                  <c:v>0.23</c:v>
                </c:pt>
                <c:pt idx="12">
                  <c:v>0.28000000000000003</c:v>
                </c:pt>
                <c:pt idx="13">
                  <c:v>0.38</c:v>
                </c:pt>
                <c:pt idx="14">
                  <c:v>0.38</c:v>
                </c:pt>
                <c:pt idx="15">
                  <c:v>0.51</c:v>
                </c:pt>
                <c:pt idx="16">
                  <c:v>0.42</c:v>
                </c:pt>
                <c:pt idx="17">
                  <c:v>0.47</c:v>
                </c:pt>
                <c:pt idx="18">
                  <c:v>0.48</c:v>
                </c:pt>
                <c:pt idx="19">
                  <c:v>0.47</c:v>
                </c:pt>
                <c:pt idx="20">
                  <c:v>0.47</c:v>
                </c:pt>
                <c:pt idx="21">
                  <c:v>0.34</c:v>
                </c:pt>
                <c:pt idx="22">
                  <c:v>0.36</c:v>
                </c:pt>
                <c:pt idx="23">
                  <c:v>0.33</c:v>
                </c:pt>
                <c:pt idx="24">
                  <c:v>0.32</c:v>
                </c:pt>
                <c:pt idx="25">
                  <c:v>0.36</c:v>
                </c:pt>
                <c:pt idx="26">
                  <c:v>0.42</c:v>
                </c:pt>
                <c:pt idx="27">
                  <c:v>0.44</c:v>
                </c:pt>
                <c:pt idx="28">
                  <c:v>0.42</c:v>
                </c:pt>
                <c:pt idx="29">
                  <c:v>0.37</c:v>
                </c:pt>
                <c:pt idx="30">
                  <c:v>0.38</c:v>
                </c:pt>
                <c:pt idx="31">
                  <c:v>0.41</c:v>
                </c:pt>
                <c:pt idx="32">
                  <c:v>0.53</c:v>
                </c:pt>
                <c:pt idx="33">
                  <c:v>0.54</c:v>
                </c:pt>
                <c:pt idx="34">
                  <c:v>0.53</c:v>
                </c:pt>
                <c:pt idx="35">
                  <c:v>0.45</c:v>
                </c:pt>
                <c:pt idx="36">
                  <c:v>0.45</c:v>
                </c:pt>
                <c:pt idx="37">
                  <c:v>0.44</c:v>
                </c:pt>
                <c:pt idx="38">
                  <c:v>0.43</c:v>
                </c:pt>
                <c:pt idx="39">
                  <c:v>0.52</c:v>
                </c:pt>
                <c:pt idx="40">
                  <c:v>0.55000000000000004</c:v>
                </c:pt>
                <c:pt idx="41">
                  <c:v>0.55000000000000004</c:v>
                </c:pt>
                <c:pt idx="42">
                  <c:v>0.5</c:v>
                </c:pt>
                <c:pt idx="43">
                  <c:v>0.51</c:v>
                </c:pt>
                <c:pt idx="44">
                  <c:v>0.55000000000000004</c:v>
                </c:pt>
                <c:pt idx="45">
                  <c:v>0.49</c:v>
                </c:pt>
                <c:pt idx="46">
                  <c:v>0.41</c:v>
                </c:pt>
                <c:pt idx="47">
                  <c:v>0.47</c:v>
                </c:pt>
                <c:pt idx="48">
                  <c:v>0.45</c:v>
                </c:pt>
              </c:numCache>
            </c:numRef>
          </c:val>
        </c:ser>
        <c:ser>
          <c:idx val="3"/>
          <c:order val="1"/>
          <c:tx>
            <c:strRef>
              <c:f>Congress!$S$34</c:f>
              <c:strCache>
                <c:ptCount val="1"/>
                <c:pt idx="0">
                  <c:v>% House Reps</c:v>
                </c:pt>
              </c:strCache>
            </c:strRef>
          </c:tx>
          <c:spPr>
            <a:ln>
              <a:solidFill>
                <a:srgbClr val="FF5050"/>
              </a:solidFill>
            </a:ln>
          </c:spPr>
          <c:marker>
            <c:symbol val="none"/>
          </c:marker>
          <c:cat>
            <c:strRef>
              <c:f>Congress!$O$66:$O$114</c:f>
              <c:strCache>
                <c:ptCount val="49"/>
                <c:pt idx="0">
                  <c:v>1917–1919</c:v>
                </c:pt>
                <c:pt idx="1">
                  <c:v>1919–1921</c:v>
                </c:pt>
                <c:pt idx="2">
                  <c:v>1921–1923</c:v>
                </c:pt>
                <c:pt idx="3">
                  <c:v>1923–1925</c:v>
                </c:pt>
                <c:pt idx="4">
                  <c:v>1925–1927</c:v>
                </c:pt>
                <c:pt idx="5">
                  <c:v>1927–1929</c:v>
                </c:pt>
                <c:pt idx="6">
                  <c:v>1929–1931</c:v>
                </c:pt>
                <c:pt idx="7">
                  <c:v>1931–1933</c:v>
                </c:pt>
                <c:pt idx="8">
                  <c:v>1933–1935</c:v>
                </c:pt>
                <c:pt idx="9">
                  <c:v>1935–1937</c:v>
                </c:pt>
                <c:pt idx="10">
                  <c:v>1937–1939</c:v>
                </c:pt>
                <c:pt idx="11">
                  <c:v>1939–1941</c:v>
                </c:pt>
                <c:pt idx="12">
                  <c:v>1941–1943</c:v>
                </c:pt>
                <c:pt idx="13">
                  <c:v>1943–1945</c:v>
                </c:pt>
                <c:pt idx="14">
                  <c:v>1945–1947</c:v>
                </c:pt>
                <c:pt idx="15">
                  <c:v>1947–1949</c:v>
                </c:pt>
                <c:pt idx="16">
                  <c:v>1949–1951</c:v>
                </c:pt>
                <c:pt idx="17">
                  <c:v>1951–1953</c:v>
                </c:pt>
                <c:pt idx="18">
                  <c:v>1953–1955</c:v>
                </c:pt>
                <c:pt idx="19">
                  <c:v>1955–1957</c:v>
                </c:pt>
                <c:pt idx="20">
                  <c:v>1957–1959</c:v>
                </c:pt>
                <c:pt idx="21">
                  <c:v>1959–1961</c:v>
                </c:pt>
                <c:pt idx="22">
                  <c:v>1961–1963</c:v>
                </c:pt>
                <c:pt idx="23">
                  <c:v>1963–1965</c:v>
                </c:pt>
                <c:pt idx="24">
                  <c:v>1965–1967</c:v>
                </c:pt>
                <c:pt idx="25">
                  <c:v>1967–1969</c:v>
                </c:pt>
                <c:pt idx="26">
                  <c:v>1969–1971</c:v>
                </c:pt>
                <c:pt idx="27">
                  <c:v>1971–1973</c:v>
                </c:pt>
                <c:pt idx="28">
                  <c:v>1973–1975</c:v>
                </c:pt>
                <c:pt idx="29">
                  <c:v>1975–1977</c:v>
                </c:pt>
                <c:pt idx="30">
                  <c:v>1977–1979</c:v>
                </c:pt>
                <c:pt idx="31">
                  <c:v>1979–1981</c:v>
                </c:pt>
                <c:pt idx="32">
                  <c:v>1981–1983</c:v>
                </c:pt>
                <c:pt idx="33">
                  <c:v>1983–1985</c:v>
                </c:pt>
                <c:pt idx="34">
                  <c:v>1985–1987</c:v>
                </c:pt>
                <c:pt idx="35">
                  <c:v>1987–1989</c:v>
                </c:pt>
                <c:pt idx="36">
                  <c:v>1989–1991</c:v>
                </c:pt>
                <c:pt idx="37">
                  <c:v>1991–1993</c:v>
                </c:pt>
                <c:pt idx="38">
                  <c:v>1993–1995</c:v>
                </c:pt>
                <c:pt idx="39">
                  <c:v>1995–1997</c:v>
                </c:pt>
                <c:pt idx="40">
                  <c:v>1997–1999</c:v>
                </c:pt>
                <c:pt idx="41">
                  <c:v>1999–2001</c:v>
                </c:pt>
                <c:pt idx="42">
                  <c:v>2001–2003</c:v>
                </c:pt>
                <c:pt idx="43">
                  <c:v>2003–2005</c:v>
                </c:pt>
                <c:pt idx="44">
                  <c:v>2005–2007</c:v>
                </c:pt>
                <c:pt idx="45">
                  <c:v>2007–2009</c:v>
                </c:pt>
                <c:pt idx="46">
                  <c:v>2009–2011</c:v>
                </c:pt>
                <c:pt idx="47">
                  <c:v>2011–2013</c:v>
                </c:pt>
                <c:pt idx="48">
                  <c:v>2013–2015</c:v>
                </c:pt>
              </c:strCache>
            </c:strRef>
          </c:cat>
          <c:val>
            <c:numRef>
              <c:f>Congress!$S$66:$S$114</c:f>
              <c:numCache>
                <c:formatCode>0.00%</c:formatCode>
                <c:ptCount val="49"/>
                <c:pt idx="0">
                  <c:v>0.49655172413793103</c:v>
                </c:pt>
                <c:pt idx="1">
                  <c:v>0.54482758620689653</c:v>
                </c:pt>
                <c:pt idx="2">
                  <c:v>0.68965517241379315</c:v>
                </c:pt>
                <c:pt idx="3">
                  <c:v>0.51724137931034486</c:v>
                </c:pt>
                <c:pt idx="4">
                  <c:v>0.56781609195402294</c:v>
                </c:pt>
                <c:pt idx="5">
                  <c:v>0.54482758620689653</c:v>
                </c:pt>
                <c:pt idx="6">
                  <c:v>0.61379310344827587</c:v>
                </c:pt>
                <c:pt idx="7">
                  <c:v>0.50114942528735629</c:v>
                </c:pt>
                <c:pt idx="8">
                  <c:v>0.26896551724137929</c:v>
                </c:pt>
                <c:pt idx="9">
                  <c:v>0.23678160919540231</c:v>
                </c:pt>
                <c:pt idx="10">
                  <c:v>0.2045977011494253</c:v>
                </c:pt>
                <c:pt idx="11">
                  <c:v>0.38850574712643676</c:v>
                </c:pt>
                <c:pt idx="12">
                  <c:v>0.3724137931034483</c:v>
                </c:pt>
                <c:pt idx="13">
                  <c:v>0.48045977011494251</c:v>
                </c:pt>
                <c:pt idx="14">
                  <c:v>0.43678160919540232</c:v>
                </c:pt>
                <c:pt idx="15">
                  <c:v>0.56551724137931036</c:v>
                </c:pt>
                <c:pt idx="16">
                  <c:v>0.39310344827586208</c:v>
                </c:pt>
                <c:pt idx="17">
                  <c:v>0.4574712643678161</c:v>
                </c:pt>
                <c:pt idx="18">
                  <c:v>0.50804597701149423</c:v>
                </c:pt>
                <c:pt idx="19">
                  <c:v>0.46666666666666667</c:v>
                </c:pt>
                <c:pt idx="20">
                  <c:v>0.46206896551724136</c:v>
                </c:pt>
                <c:pt idx="21">
                  <c:v>0.35172413793103446</c:v>
                </c:pt>
                <c:pt idx="22">
                  <c:v>0.40229885057471265</c:v>
                </c:pt>
                <c:pt idx="23">
                  <c:v>0.40459770114942528</c:v>
                </c:pt>
                <c:pt idx="24">
                  <c:v>0.32183908045977011</c:v>
                </c:pt>
                <c:pt idx="25">
                  <c:v>0.42988505747126438</c:v>
                </c:pt>
                <c:pt idx="26">
                  <c:v>0.44137931034482758</c:v>
                </c:pt>
                <c:pt idx="27">
                  <c:v>0.41379310344827586</c:v>
                </c:pt>
                <c:pt idx="28">
                  <c:v>0.44137931034482758</c:v>
                </c:pt>
                <c:pt idx="29">
                  <c:v>0.33103448275862069</c:v>
                </c:pt>
                <c:pt idx="30">
                  <c:v>0.32873563218390806</c:v>
                </c:pt>
                <c:pt idx="31">
                  <c:v>0.36321839080459772</c:v>
                </c:pt>
                <c:pt idx="32">
                  <c:v>0.44137931034482758</c:v>
                </c:pt>
                <c:pt idx="33">
                  <c:v>0.38160919540229887</c:v>
                </c:pt>
                <c:pt idx="34">
                  <c:v>0.41839080459770117</c:v>
                </c:pt>
                <c:pt idx="35">
                  <c:v>0.40689655172413791</c:v>
                </c:pt>
                <c:pt idx="36">
                  <c:v>0.40229885057471265</c:v>
                </c:pt>
                <c:pt idx="37">
                  <c:v>0.3839080459770115</c:v>
                </c:pt>
                <c:pt idx="38">
                  <c:v>0.40459770114942528</c:v>
                </c:pt>
                <c:pt idx="39">
                  <c:v>0.52873563218390807</c:v>
                </c:pt>
                <c:pt idx="40">
                  <c:v>0.51954022988505744</c:v>
                </c:pt>
                <c:pt idx="41">
                  <c:v>0.51264367816091949</c:v>
                </c:pt>
                <c:pt idx="42">
                  <c:v>0.50804597701149423</c:v>
                </c:pt>
                <c:pt idx="43">
                  <c:v>0.52643678160919538</c:v>
                </c:pt>
                <c:pt idx="44">
                  <c:v>0.53103448275862064</c:v>
                </c:pt>
                <c:pt idx="45">
                  <c:v>0.45517241379310347</c:v>
                </c:pt>
                <c:pt idx="46">
                  <c:v>0.4091954022988506</c:v>
                </c:pt>
                <c:pt idx="47">
                  <c:v>0.55632183908045973</c:v>
                </c:pt>
                <c:pt idx="48">
                  <c:v>0.53793103448275859</c:v>
                </c:pt>
              </c:numCache>
            </c:numRef>
          </c:val>
        </c:ser>
        <c:marker val="1"/>
        <c:axId val="61486976"/>
        <c:axId val="61488512"/>
      </c:lineChart>
      <c:catAx>
        <c:axId val="61486976"/>
        <c:scaling>
          <c:orientation val="minMax"/>
        </c:scaling>
        <c:axPos val="b"/>
        <c:majorGridlines/>
        <c:tickLblPos val="nextTo"/>
        <c:crossAx val="61488512"/>
        <c:crosses val="autoZero"/>
        <c:auto val="1"/>
        <c:lblAlgn val="ctr"/>
        <c:lblOffset val="100"/>
      </c:catAx>
      <c:valAx>
        <c:axId val="61488512"/>
        <c:scaling>
          <c:orientation val="minMax"/>
          <c:max val="1"/>
        </c:scaling>
        <c:axPos val="l"/>
        <c:majorGridlines/>
        <c:numFmt formatCode="0.00%" sourceLinked="1"/>
        <c:tickLblPos val="nextTo"/>
        <c:crossAx val="61486976"/>
        <c:crosses val="autoZero"/>
        <c:crossBetween val="between"/>
      </c:valAx>
    </c:plotArea>
    <c:legend>
      <c:legendPos val="t"/>
    </c:legend>
    <c:plotVisOnly val="1"/>
  </c:chart>
  <c:printSettings>
    <c:headerFooter/>
    <c:pageMargins b="0.75000000000000078" l="0.70000000000000062" r="0.70000000000000062" t="0.7500000000000007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plotArea>
      <c:layout/>
      <c:barChart>
        <c:barDir val="col"/>
        <c:grouping val="clustered"/>
        <c:ser>
          <c:idx val="1"/>
          <c:order val="1"/>
          <c:tx>
            <c:strRef>
              <c:f>Presidents!$O$1</c:f>
              <c:strCache>
                <c:ptCount val="1"/>
                <c:pt idx="0">
                  <c:v>Democratic President  Inaugurated</c:v>
                </c:pt>
              </c:strCache>
            </c:strRef>
          </c:tx>
          <c:spPr>
            <a:solidFill>
              <a:schemeClr val="accent1"/>
            </a:solidFill>
            <a:ln w="152400">
              <a:solidFill>
                <a:srgbClr val="0070C0"/>
              </a:solidFill>
            </a:ln>
          </c:spPr>
          <c:dLbls>
            <c:delete val="1"/>
          </c:dLbls>
          <c:val>
            <c:numRef>
              <c:f>Presidents!$O$2:$O$99</c:f>
              <c:numCache>
                <c:formatCode>General</c:formatCode>
                <c:ptCount val="98"/>
                <c:pt idx="0">
                  <c:v>1</c:v>
                </c:pt>
                <c:pt idx="1">
                  <c:v>1</c:v>
                </c:pt>
                <c:pt idx="2">
                  <c:v>1</c:v>
                </c:pt>
                <c:pt idx="3">
                  <c:v>1</c:v>
                </c:pt>
                <c:pt idx="4">
                  <c:v>0</c:v>
                </c:pt>
                <c:pt idx="5">
                  <c:v>0</c:v>
                </c:pt>
                <c:pt idx="6">
                  <c:v>0</c:v>
                </c:pt>
                <c:pt idx="7">
                  <c:v>0</c:v>
                </c:pt>
                <c:pt idx="8">
                  <c:v>0</c:v>
                </c:pt>
                <c:pt idx="9">
                  <c:v>0</c:v>
                </c:pt>
                <c:pt idx="10">
                  <c:v>0</c:v>
                </c:pt>
                <c:pt idx="11">
                  <c:v>0</c:v>
                </c:pt>
                <c:pt idx="12">
                  <c:v>0</c:v>
                </c:pt>
                <c:pt idx="13">
                  <c:v>0</c:v>
                </c:pt>
                <c:pt idx="14">
                  <c:v>0</c:v>
                </c:pt>
                <c:pt idx="15">
                  <c:v>0</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0</c:v>
                </c:pt>
                <c:pt idx="37">
                  <c:v>0</c:v>
                </c:pt>
                <c:pt idx="38">
                  <c:v>0</c:v>
                </c:pt>
                <c:pt idx="39">
                  <c:v>0</c:v>
                </c:pt>
                <c:pt idx="40">
                  <c:v>0</c:v>
                </c:pt>
                <c:pt idx="41">
                  <c:v>0</c:v>
                </c:pt>
                <c:pt idx="42">
                  <c:v>0</c:v>
                </c:pt>
                <c:pt idx="43">
                  <c:v>0</c:v>
                </c:pt>
                <c:pt idx="44">
                  <c:v>1</c:v>
                </c:pt>
                <c:pt idx="45">
                  <c:v>1</c:v>
                </c:pt>
                <c:pt idx="46">
                  <c:v>1</c:v>
                </c:pt>
                <c:pt idx="47">
                  <c:v>1</c:v>
                </c:pt>
                <c:pt idx="48">
                  <c:v>1</c:v>
                </c:pt>
                <c:pt idx="49">
                  <c:v>1</c:v>
                </c:pt>
                <c:pt idx="50">
                  <c:v>1</c:v>
                </c:pt>
                <c:pt idx="51">
                  <c:v>1</c:v>
                </c:pt>
                <c:pt idx="52">
                  <c:v>0</c:v>
                </c:pt>
                <c:pt idx="53">
                  <c:v>0</c:v>
                </c:pt>
                <c:pt idx="54">
                  <c:v>0</c:v>
                </c:pt>
                <c:pt idx="55">
                  <c:v>0</c:v>
                </c:pt>
                <c:pt idx="56">
                  <c:v>0</c:v>
                </c:pt>
                <c:pt idx="57">
                  <c:v>0</c:v>
                </c:pt>
                <c:pt idx="58">
                  <c:v>0</c:v>
                </c:pt>
                <c:pt idx="59">
                  <c:v>0</c:v>
                </c:pt>
                <c:pt idx="60">
                  <c:v>1</c:v>
                </c:pt>
                <c:pt idx="61">
                  <c:v>1</c:v>
                </c:pt>
                <c:pt idx="62">
                  <c:v>1</c:v>
                </c:pt>
                <c:pt idx="63">
                  <c:v>1</c:v>
                </c:pt>
                <c:pt idx="64">
                  <c:v>0</c:v>
                </c:pt>
                <c:pt idx="65">
                  <c:v>0</c:v>
                </c:pt>
                <c:pt idx="66">
                  <c:v>0</c:v>
                </c:pt>
                <c:pt idx="67">
                  <c:v>0</c:v>
                </c:pt>
                <c:pt idx="68">
                  <c:v>0</c:v>
                </c:pt>
                <c:pt idx="69">
                  <c:v>0</c:v>
                </c:pt>
                <c:pt idx="70">
                  <c:v>0</c:v>
                </c:pt>
                <c:pt idx="71">
                  <c:v>0</c:v>
                </c:pt>
                <c:pt idx="72">
                  <c:v>0</c:v>
                </c:pt>
                <c:pt idx="73">
                  <c:v>0</c:v>
                </c:pt>
                <c:pt idx="74">
                  <c:v>0</c:v>
                </c:pt>
                <c:pt idx="75">
                  <c:v>0</c:v>
                </c:pt>
                <c:pt idx="76">
                  <c:v>1</c:v>
                </c:pt>
                <c:pt idx="77">
                  <c:v>1</c:v>
                </c:pt>
                <c:pt idx="78">
                  <c:v>1</c:v>
                </c:pt>
                <c:pt idx="79">
                  <c:v>1</c:v>
                </c:pt>
                <c:pt idx="80">
                  <c:v>1</c:v>
                </c:pt>
                <c:pt idx="81">
                  <c:v>1</c:v>
                </c:pt>
                <c:pt idx="82">
                  <c:v>1</c:v>
                </c:pt>
                <c:pt idx="83">
                  <c:v>1</c:v>
                </c:pt>
                <c:pt idx="84">
                  <c:v>0</c:v>
                </c:pt>
                <c:pt idx="85">
                  <c:v>0</c:v>
                </c:pt>
                <c:pt idx="86">
                  <c:v>0</c:v>
                </c:pt>
                <c:pt idx="87">
                  <c:v>0</c:v>
                </c:pt>
                <c:pt idx="88">
                  <c:v>0</c:v>
                </c:pt>
                <c:pt idx="89">
                  <c:v>0</c:v>
                </c:pt>
                <c:pt idx="90">
                  <c:v>0</c:v>
                </c:pt>
                <c:pt idx="91">
                  <c:v>0</c:v>
                </c:pt>
                <c:pt idx="92">
                  <c:v>1</c:v>
                </c:pt>
                <c:pt idx="93">
                  <c:v>1</c:v>
                </c:pt>
                <c:pt idx="94">
                  <c:v>1</c:v>
                </c:pt>
                <c:pt idx="95">
                  <c:v>1</c:v>
                </c:pt>
                <c:pt idx="96">
                  <c:v>1</c:v>
                </c:pt>
                <c:pt idx="97">
                  <c:v>1</c:v>
                </c:pt>
              </c:numCache>
            </c:numRef>
          </c:val>
        </c:ser>
        <c:ser>
          <c:idx val="0"/>
          <c:order val="0"/>
          <c:tx>
            <c:strRef>
              <c:f>Presidents!$P$1</c:f>
              <c:strCache>
                <c:ptCount val="1"/>
                <c:pt idx="0">
                  <c:v>Republican President  Inaugurated</c:v>
                </c:pt>
              </c:strCache>
            </c:strRef>
          </c:tx>
          <c:spPr>
            <a:solidFill>
              <a:srgbClr val="FF0000"/>
            </a:solidFill>
            <a:ln w="152400">
              <a:solidFill>
                <a:srgbClr val="FF0000"/>
              </a:solidFill>
            </a:ln>
          </c:spPr>
          <c:dLbls>
            <c:delete val="1"/>
          </c:dLbls>
          <c:cat>
            <c:numRef>
              <c:f>Presidents!$N$2:$N$99</c:f>
              <c:numCache>
                <c:formatCode>m/d/yyyy</c:formatCode>
                <c:ptCount val="98"/>
                <c:pt idx="0">
                  <c:v>6230</c:v>
                </c:pt>
                <c:pt idx="1">
                  <c:v>6595</c:v>
                </c:pt>
                <c:pt idx="2">
                  <c:v>6960</c:v>
                </c:pt>
                <c:pt idx="3">
                  <c:v>7325</c:v>
                </c:pt>
                <c:pt idx="4">
                  <c:v>7691</c:v>
                </c:pt>
                <c:pt idx="5">
                  <c:v>8056</c:v>
                </c:pt>
                <c:pt idx="6">
                  <c:v>8421</c:v>
                </c:pt>
                <c:pt idx="7">
                  <c:v>8786</c:v>
                </c:pt>
                <c:pt idx="8">
                  <c:v>9152</c:v>
                </c:pt>
                <c:pt idx="9">
                  <c:v>9517</c:v>
                </c:pt>
                <c:pt idx="10">
                  <c:v>9882</c:v>
                </c:pt>
                <c:pt idx="11">
                  <c:v>10247</c:v>
                </c:pt>
                <c:pt idx="12">
                  <c:v>10613</c:v>
                </c:pt>
                <c:pt idx="13">
                  <c:v>10978</c:v>
                </c:pt>
                <c:pt idx="14">
                  <c:v>11343</c:v>
                </c:pt>
                <c:pt idx="15">
                  <c:v>11708</c:v>
                </c:pt>
                <c:pt idx="16">
                  <c:v>12074</c:v>
                </c:pt>
                <c:pt idx="17">
                  <c:v>12439</c:v>
                </c:pt>
                <c:pt idx="18">
                  <c:v>12804</c:v>
                </c:pt>
                <c:pt idx="19">
                  <c:v>13169</c:v>
                </c:pt>
                <c:pt idx="20">
                  <c:v>13535</c:v>
                </c:pt>
                <c:pt idx="21">
                  <c:v>13900</c:v>
                </c:pt>
                <c:pt idx="22">
                  <c:v>14265</c:v>
                </c:pt>
                <c:pt idx="23">
                  <c:v>14630</c:v>
                </c:pt>
                <c:pt idx="24">
                  <c:v>14996</c:v>
                </c:pt>
                <c:pt idx="25">
                  <c:v>15361</c:v>
                </c:pt>
                <c:pt idx="26">
                  <c:v>15726</c:v>
                </c:pt>
                <c:pt idx="27">
                  <c:v>16091</c:v>
                </c:pt>
                <c:pt idx="28">
                  <c:v>16457</c:v>
                </c:pt>
                <c:pt idx="29">
                  <c:v>16822</c:v>
                </c:pt>
                <c:pt idx="30">
                  <c:v>17187</c:v>
                </c:pt>
                <c:pt idx="31">
                  <c:v>17552</c:v>
                </c:pt>
                <c:pt idx="32">
                  <c:v>17918</c:v>
                </c:pt>
                <c:pt idx="33">
                  <c:v>18283</c:v>
                </c:pt>
                <c:pt idx="34">
                  <c:v>18648</c:v>
                </c:pt>
                <c:pt idx="35">
                  <c:v>19013</c:v>
                </c:pt>
                <c:pt idx="36">
                  <c:v>19379</c:v>
                </c:pt>
                <c:pt idx="37">
                  <c:v>19744</c:v>
                </c:pt>
                <c:pt idx="38">
                  <c:v>20109</c:v>
                </c:pt>
                <c:pt idx="39">
                  <c:v>20474</c:v>
                </c:pt>
                <c:pt idx="40">
                  <c:v>20840</c:v>
                </c:pt>
                <c:pt idx="41">
                  <c:v>21205</c:v>
                </c:pt>
                <c:pt idx="42">
                  <c:v>21570</c:v>
                </c:pt>
                <c:pt idx="43">
                  <c:v>21935</c:v>
                </c:pt>
                <c:pt idx="44">
                  <c:v>22301</c:v>
                </c:pt>
                <c:pt idx="45">
                  <c:v>22666</c:v>
                </c:pt>
                <c:pt idx="46">
                  <c:v>23031</c:v>
                </c:pt>
                <c:pt idx="47">
                  <c:v>23396</c:v>
                </c:pt>
                <c:pt idx="48">
                  <c:v>23762</c:v>
                </c:pt>
                <c:pt idx="49">
                  <c:v>24127</c:v>
                </c:pt>
                <c:pt idx="50">
                  <c:v>24492</c:v>
                </c:pt>
                <c:pt idx="51">
                  <c:v>24857</c:v>
                </c:pt>
                <c:pt idx="52">
                  <c:v>25223</c:v>
                </c:pt>
                <c:pt idx="53">
                  <c:v>25588</c:v>
                </c:pt>
                <c:pt idx="54">
                  <c:v>25953</c:v>
                </c:pt>
                <c:pt idx="55">
                  <c:v>26318</c:v>
                </c:pt>
                <c:pt idx="56">
                  <c:v>26684</c:v>
                </c:pt>
                <c:pt idx="57">
                  <c:v>27049</c:v>
                </c:pt>
                <c:pt idx="58">
                  <c:v>27414</c:v>
                </c:pt>
                <c:pt idx="59">
                  <c:v>27779</c:v>
                </c:pt>
                <c:pt idx="60">
                  <c:v>28145</c:v>
                </c:pt>
                <c:pt idx="61">
                  <c:v>28510</c:v>
                </c:pt>
                <c:pt idx="62">
                  <c:v>28875</c:v>
                </c:pt>
                <c:pt idx="63">
                  <c:v>29240</c:v>
                </c:pt>
                <c:pt idx="64">
                  <c:v>29606</c:v>
                </c:pt>
                <c:pt idx="65">
                  <c:v>29971</c:v>
                </c:pt>
                <c:pt idx="66">
                  <c:v>30336</c:v>
                </c:pt>
                <c:pt idx="67">
                  <c:v>30701</c:v>
                </c:pt>
                <c:pt idx="68">
                  <c:v>31067</c:v>
                </c:pt>
                <c:pt idx="69">
                  <c:v>31432</c:v>
                </c:pt>
                <c:pt idx="70">
                  <c:v>31797</c:v>
                </c:pt>
                <c:pt idx="71">
                  <c:v>32162</c:v>
                </c:pt>
                <c:pt idx="72">
                  <c:v>32528</c:v>
                </c:pt>
                <c:pt idx="73">
                  <c:v>32893</c:v>
                </c:pt>
                <c:pt idx="74">
                  <c:v>33258</c:v>
                </c:pt>
                <c:pt idx="75">
                  <c:v>33623</c:v>
                </c:pt>
                <c:pt idx="76">
                  <c:v>33989</c:v>
                </c:pt>
                <c:pt idx="77">
                  <c:v>34354</c:v>
                </c:pt>
                <c:pt idx="78">
                  <c:v>34719</c:v>
                </c:pt>
                <c:pt idx="79">
                  <c:v>35084</c:v>
                </c:pt>
                <c:pt idx="80">
                  <c:v>35450</c:v>
                </c:pt>
                <c:pt idx="81">
                  <c:v>35815</c:v>
                </c:pt>
                <c:pt idx="82">
                  <c:v>36180</c:v>
                </c:pt>
                <c:pt idx="83">
                  <c:v>36545</c:v>
                </c:pt>
                <c:pt idx="84">
                  <c:v>36911</c:v>
                </c:pt>
                <c:pt idx="85">
                  <c:v>37276</c:v>
                </c:pt>
                <c:pt idx="86">
                  <c:v>37641</c:v>
                </c:pt>
                <c:pt idx="87">
                  <c:v>38006</c:v>
                </c:pt>
                <c:pt idx="88">
                  <c:v>38372</c:v>
                </c:pt>
                <c:pt idx="89">
                  <c:v>38737</c:v>
                </c:pt>
                <c:pt idx="90">
                  <c:v>39102</c:v>
                </c:pt>
                <c:pt idx="91">
                  <c:v>39467</c:v>
                </c:pt>
                <c:pt idx="92">
                  <c:v>39833</c:v>
                </c:pt>
                <c:pt idx="93">
                  <c:v>40198</c:v>
                </c:pt>
                <c:pt idx="94">
                  <c:v>40563</c:v>
                </c:pt>
                <c:pt idx="95">
                  <c:v>40928</c:v>
                </c:pt>
                <c:pt idx="96">
                  <c:v>41294</c:v>
                </c:pt>
                <c:pt idx="97">
                  <c:v>41659</c:v>
                </c:pt>
              </c:numCache>
            </c:numRef>
          </c:cat>
          <c:val>
            <c:numRef>
              <c:f>Presidents!$P$2:$P$99</c:f>
              <c:numCache>
                <c:formatCode>General</c:formatCode>
                <c:ptCount val="98"/>
                <c:pt idx="0">
                  <c:v>0</c:v>
                </c:pt>
                <c:pt idx="1">
                  <c:v>0</c:v>
                </c:pt>
                <c:pt idx="2">
                  <c:v>0</c:v>
                </c:pt>
                <c:pt idx="3">
                  <c:v>0</c:v>
                </c:pt>
                <c:pt idx="4">
                  <c:v>1</c:v>
                </c:pt>
                <c:pt idx="5">
                  <c:v>1</c:v>
                </c:pt>
                <c:pt idx="6">
                  <c:v>1</c:v>
                </c:pt>
                <c:pt idx="7">
                  <c:v>1</c:v>
                </c:pt>
                <c:pt idx="8">
                  <c:v>1</c:v>
                </c:pt>
                <c:pt idx="9">
                  <c:v>1</c:v>
                </c:pt>
                <c:pt idx="10">
                  <c:v>1</c:v>
                </c:pt>
                <c:pt idx="11">
                  <c:v>1</c:v>
                </c:pt>
                <c:pt idx="12">
                  <c:v>1</c:v>
                </c:pt>
                <c:pt idx="13">
                  <c:v>1</c:v>
                </c:pt>
                <c:pt idx="14">
                  <c:v>1</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c:v>
                </c:pt>
                <c:pt idx="37">
                  <c:v>1</c:v>
                </c:pt>
                <c:pt idx="38">
                  <c:v>1</c:v>
                </c:pt>
                <c:pt idx="39">
                  <c:v>1</c:v>
                </c:pt>
                <c:pt idx="40">
                  <c:v>1</c:v>
                </c:pt>
                <c:pt idx="41">
                  <c:v>1</c:v>
                </c:pt>
                <c:pt idx="42">
                  <c:v>1</c:v>
                </c:pt>
                <c:pt idx="43">
                  <c:v>1</c:v>
                </c:pt>
                <c:pt idx="44">
                  <c:v>0</c:v>
                </c:pt>
                <c:pt idx="45">
                  <c:v>0</c:v>
                </c:pt>
                <c:pt idx="46">
                  <c:v>0</c:v>
                </c:pt>
                <c:pt idx="47">
                  <c:v>0</c:v>
                </c:pt>
                <c:pt idx="48">
                  <c:v>0</c:v>
                </c:pt>
                <c:pt idx="49">
                  <c:v>0</c:v>
                </c:pt>
                <c:pt idx="50">
                  <c:v>0</c:v>
                </c:pt>
                <c:pt idx="51">
                  <c:v>0</c:v>
                </c:pt>
                <c:pt idx="52">
                  <c:v>1</c:v>
                </c:pt>
                <c:pt idx="53">
                  <c:v>1</c:v>
                </c:pt>
                <c:pt idx="54">
                  <c:v>1</c:v>
                </c:pt>
                <c:pt idx="55">
                  <c:v>1</c:v>
                </c:pt>
                <c:pt idx="56">
                  <c:v>1</c:v>
                </c:pt>
                <c:pt idx="57">
                  <c:v>1</c:v>
                </c:pt>
                <c:pt idx="58">
                  <c:v>1</c:v>
                </c:pt>
                <c:pt idx="59">
                  <c:v>1</c:v>
                </c:pt>
                <c:pt idx="60">
                  <c:v>0</c:v>
                </c:pt>
                <c:pt idx="61">
                  <c:v>0</c:v>
                </c:pt>
                <c:pt idx="62">
                  <c:v>0</c:v>
                </c:pt>
                <c:pt idx="63">
                  <c:v>0</c:v>
                </c:pt>
                <c:pt idx="64">
                  <c:v>1</c:v>
                </c:pt>
                <c:pt idx="65">
                  <c:v>1</c:v>
                </c:pt>
                <c:pt idx="66">
                  <c:v>1</c:v>
                </c:pt>
                <c:pt idx="67">
                  <c:v>1</c:v>
                </c:pt>
                <c:pt idx="68">
                  <c:v>1</c:v>
                </c:pt>
                <c:pt idx="69">
                  <c:v>1</c:v>
                </c:pt>
                <c:pt idx="70">
                  <c:v>1</c:v>
                </c:pt>
                <c:pt idx="71">
                  <c:v>1</c:v>
                </c:pt>
                <c:pt idx="72">
                  <c:v>1</c:v>
                </c:pt>
                <c:pt idx="73">
                  <c:v>1</c:v>
                </c:pt>
                <c:pt idx="74">
                  <c:v>1</c:v>
                </c:pt>
                <c:pt idx="75">
                  <c:v>1</c:v>
                </c:pt>
                <c:pt idx="76">
                  <c:v>0</c:v>
                </c:pt>
                <c:pt idx="77">
                  <c:v>0</c:v>
                </c:pt>
                <c:pt idx="78">
                  <c:v>0</c:v>
                </c:pt>
                <c:pt idx="79">
                  <c:v>0</c:v>
                </c:pt>
                <c:pt idx="80">
                  <c:v>0</c:v>
                </c:pt>
                <c:pt idx="81">
                  <c:v>0</c:v>
                </c:pt>
                <c:pt idx="82">
                  <c:v>0</c:v>
                </c:pt>
                <c:pt idx="83">
                  <c:v>0</c:v>
                </c:pt>
                <c:pt idx="84">
                  <c:v>1</c:v>
                </c:pt>
                <c:pt idx="85">
                  <c:v>1</c:v>
                </c:pt>
                <c:pt idx="86">
                  <c:v>1</c:v>
                </c:pt>
                <c:pt idx="87">
                  <c:v>1</c:v>
                </c:pt>
                <c:pt idx="88">
                  <c:v>1</c:v>
                </c:pt>
                <c:pt idx="89">
                  <c:v>1</c:v>
                </c:pt>
                <c:pt idx="90">
                  <c:v>1</c:v>
                </c:pt>
                <c:pt idx="91">
                  <c:v>1</c:v>
                </c:pt>
                <c:pt idx="92">
                  <c:v>0</c:v>
                </c:pt>
                <c:pt idx="93">
                  <c:v>0</c:v>
                </c:pt>
                <c:pt idx="94">
                  <c:v>0</c:v>
                </c:pt>
                <c:pt idx="95">
                  <c:v>0</c:v>
                </c:pt>
                <c:pt idx="96">
                  <c:v>0</c:v>
                </c:pt>
                <c:pt idx="97">
                  <c:v>0</c:v>
                </c:pt>
              </c:numCache>
            </c:numRef>
          </c:val>
        </c:ser>
        <c:dLbls>
          <c:showVal val="1"/>
        </c:dLbls>
        <c:axId val="61629568"/>
        <c:axId val="61631104"/>
      </c:barChart>
      <c:catAx>
        <c:axId val="61629568"/>
        <c:scaling>
          <c:orientation val="minMax"/>
        </c:scaling>
        <c:axPos val="b"/>
        <c:numFmt formatCode="m/d/yyyy" sourceLinked="1"/>
        <c:tickLblPos val="nextTo"/>
        <c:txPr>
          <a:bodyPr rot="5400000" anchor="t" anchorCtr="0"/>
          <a:lstStyle/>
          <a:p>
            <a:pPr>
              <a:defRPr/>
            </a:pPr>
            <a:endParaRPr lang="en-US"/>
          </a:p>
        </c:txPr>
        <c:crossAx val="61631104"/>
        <c:crosses val="autoZero"/>
        <c:auto val="1"/>
        <c:lblAlgn val="ctr"/>
        <c:lblOffset val="100"/>
      </c:catAx>
      <c:valAx>
        <c:axId val="61631104"/>
        <c:scaling>
          <c:orientation val="minMax"/>
          <c:max val="1"/>
          <c:min val="0"/>
        </c:scaling>
        <c:axPos val="l"/>
        <c:majorGridlines/>
        <c:numFmt formatCode="General" sourceLinked="1"/>
        <c:majorTickMark val="none"/>
        <c:tickLblPos val="none"/>
        <c:spPr>
          <a:noFill/>
        </c:spPr>
        <c:crossAx val="61629568"/>
        <c:crosses val="autoZero"/>
        <c:crossBetween val="between"/>
        <c:majorUnit val="1"/>
        <c:minorUnit val="4.0000000000000022E-2"/>
      </c:valAx>
    </c:plotArea>
    <c:legend>
      <c:legendPos val="t"/>
    </c:legend>
    <c:plotVisOnly val="1"/>
    <c:dispBlanksAs val="gap"/>
  </c:chart>
  <c:printSettings>
    <c:headerFooter/>
    <c:pageMargins b="0.75000000000000044" l="0.7000000000000004" r="0.7000000000000004" t="0.75000000000000044" header="0.30000000000000021" footer="0.3000000000000002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plotArea>
      <c:layout/>
      <c:lineChart>
        <c:grouping val="standard"/>
        <c:ser>
          <c:idx val="1"/>
          <c:order val="0"/>
          <c:tx>
            <c:strRef>
              <c:f>GDP!$B$8</c:f>
              <c:strCache>
                <c:ptCount val="1"/>
                <c:pt idx="0">
                  <c:v>% GDP Change</c:v>
                </c:pt>
              </c:strCache>
            </c:strRef>
          </c:tx>
          <c:marker>
            <c:symbol val="none"/>
          </c:marker>
          <c:cat>
            <c:numRef>
              <c:f>GDP!$A$9:$A$92</c:f>
              <c:numCache>
                <c:formatCode>General</c:formatCode>
                <c:ptCount val="84"/>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pt idx="71">
                  <c:v>2001</c:v>
                </c:pt>
                <c:pt idx="72">
                  <c:v>2002</c:v>
                </c:pt>
                <c:pt idx="73">
                  <c:v>2003</c:v>
                </c:pt>
                <c:pt idx="74">
                  <c:v>2004</c:v>
                </c:pt>
                <c:pt idx="75">
                  <c:v>2005</c:v>
                </c:pt>
                <c:pt idx="76">
                  <c:v>2006</c:v>
                </c:pt>
                <c:pt idx="77">
                  <c:v>2007</c:v>
                </c:pt>
                <c:pt idx="78">
                  <c:v>2008</c:v>
                </c:pt>
                <c:pt idx="79">
                  <c:v>2009</c:v>
                </c:pt>
                <c:pt idx="80">
                  <c:v>2010</c:v>
                </c:pt>
                <c:pt idx="81">
                  <c:v>2011</c:v>
                </c:pt>
                <c:pt idx="82">
                  <c:v>2012</c:v>
                </c:pt>
                <c:pt idx="83">
                  <c:v>2013</c:v>
                </c:pt>
              </c:numCache>
            </c:numRef>
          </c:cat>
          <c:val>
            <c:numRef>
              <c:f>GDP!$B$9:$B$92</c:f>
              <c:numCache>
                <c:formatCode>#,##0.0</c:formatCode>
                <c:ptCount val="84"/>
                <c:pt idx="0">
                  <c:v>-8.5</c:v>
                </c:pt>
                <c:pt idx="1">
                  <c:v>-6.4</c:v>
                </c:pt>
                <c:pt idx="2">
                  <c:v>-12.9</c:v>
                </c:pt>
                <c:pt idx="3">
                  <c:v>-1.3</c:v>
                </c:pt>
                <c:pt idx="4">
                  <c:v>10.8</c:v>
                </c:pt>
                <c:pt idx="5">
                  <c:v>8.9</c:v>
                </c:pt>
                <c:pt idx="6">
                  <c:v>12.9</c:v>
                </c:pt>
                <c:pt idx="7">
                  <c:v>5.0999999999999996</c:v>
                </c:pt>
                <c:pt idx="8">
                  <c:v>-3.3</c:v>
                </c:pt>
                <c:pt idx="9">
                  <c:v>8</c:v>
                </c:pt>
                <c:pt idx="10">
                  <c:v>8.8000000000000007</c:v>
                </c:pt>
                <c:pt idx="11">
                  <c:v>17.7</c:v>
                </c:pt>
                <c:pt idx="12">
                  <c:v>18.899999999999999</c:v>
                </c:pt>
                <c:pt idx="13">
                  <c:v>17</c:v>
                </c:pt>
                <c:pt idx="14">
                  <c:v>8</c:v>
                </c:pt>
                <c:pt idx="15">
                  <c:v>-1</c:v>
                </c:pt>
                <c:pt idx="16">
                  <c:v>-11.6</c:v>
                </c:pt>
                <c:pt idx="17">
                  <c:v>-1.1000000000000001</c:v>
                </c:pt>
                <c:pt idx="18">
                  <c:v>4.0999999999999996</c:v>
                </c:pt>
                <c:pt idx="19">
                  <c:v>-0.5</c:v>
                </c:pt>
                <c:pt idx="20">
                  <c:v>8.6999999999999993</c:v>
                </c:pt>
                <c:pt idx="21">
                  <c:v>8.1</c:v>
                </c:pt>
                <c:pt idx="22">
                  <c:v>4.0999999999999996</c:v>
                </c:pt>
                <c:pt idx="23">
                  <c:v>4.7</c:v>
                </c:pt>
                <c:pt idx="24">
                  <c:v>-0.6</c:v>
                </c:pt>
                <c:pt idx="25">
                  <c:v>7.1</c:v>
                </c:pt>
                <c:pt idx="26">
                  <c:v>2.1</c:v>
                </c:pt>
                <c:pt idx="27">
                  <c:v>2.1</c:v>
                </c:pt>
                <c:pt idx="28">
                  <c:v>-0.7</c:v>
                </c:pt>
                <c:pt idx="29">
                  <c:v>6.9</c:v>
                </c:pt>
                <c:pt idx="30">
                  <c:v>2.6</c:v>
                </c:pt>
                <c:pt idx="31">
                  <c:v>2.6</c:v>
                </c:pt>
                <c:pt idx="32">
                  <c:v>6.1</c:v>
                </c:pt>
                <c:pt idx="33">
                  <c:v>4.4000000000000004</c:v>
                </c:pt>
                <c:pt idx="34">
                  <c:v>5.8</c:v>
                </c:pt>
                <c:pt idx="35">
                  <c:v>6.5</c:v>
                </c:pt>
                <c:pt idx="36">
                  <c:v>6.6</c:v>
                </c:pt>
                <c:pt idx="37">
                  <c:v>2.7</c:v>
                </c:pt>
                <c:pt idx="38">
                  <c:v>4.9000000000000004</c:v>
                </c:pt>
                <c:pt idx="39">
                  <c:v>3.1</c:v>
                </c:pt>
                <c:pt idx="40">
                  <c:v>0.2</c:v>
                </c:pt>
                <c:pt idx="41">
                  <c:v>3.3</c:v>
                </c:pt>
                <c:pt idx="42">
                  <c:v>5.2</c:v>
                </c:pt>
                <c:pt idx="43">
                  <c:v>5.6</c:v>
                </c:pt>
                <c:pt idx="44">
                  <c:v>-0.5</c:v>
                </c:pt>
                <c:pt idx="45">
                  <c:v>-0.2</c:v>
                </c:pt>
                <c:pt idx="46">
                  <c:v>5.4</c:v>
                </c:pt>
                <c:pt idx="47">
                  <c:v>4.5999999999999996</c:v>
                </c:pt>
                <c:pt idx="48">
                  <c:v>5.6</c:v>
                </c:pt>
                <c:pt idx="49">
                  <c:v>3.2</c:v>
                </c:pt>
                <c:pt idx="50">
                  <c:v>-0.2</c:v>
                </c:pt>
                <c:pt idx="51">
                  <c:v>2.6</c:v>
                </c:pt>
                <c:pt idx="52">
                  <c:v>-1.9</c:v>
                </c:pt>
                <c:pt idx="53">
                  <c:v>4.5999999999999996</c:v>
                </c:pt>
                <c:pt idx="54">
                  <c:v>7.3</c:v>
                </c:pt>
                <c:pt idx="55">
                  <c:v>4.2</c:v>
                </c:pt>
                <c:pt idx="56">
                  <c:v>3.5</c:v>
                </c:pt>
                <c:pt idx="57">
                  <c:v>3.5</c:v>
                </c:pt>
                <c:pt idx="58">
                  <c:v>4.2</c:v>
                </c:pt>
                <c:pt idx="59">
                  <c:v>3.7</c:v>
                </c:pt>
                <c:pt idx="60">
                  <c:v>1.9</c:v>
                </c:pt>
                <c:pt idx="61">
                  <c:v>-0.1</c:v>
                </c:pt>
                <c:pt idx="62">
                  <c:v>3.6</c:v>
                </c:pt>
                <c:pt idx="63">
                  <c:v>2.7</c:v>
                </c:pt>
                <c:pt idx="64">
                  <c:v>4</c:v>
                </c:pt>
                <c:pt idx="65">
                  <c:v>2.7</c:v>
                </c:pt>
                <c:pt idx="66">
                  <c:v>3.8</c:v>
                </c:pt>
                <c:pt idx="67">
                  <c:v>4.5</c:v>
                </c:pt>
                <c:pt idx="68">
                  <c:v>4.5</c:v>
                </c:pt>
                <c:pt idx="69">
                  <c:v>4.7</c:v>
                </c:pt>
                <c:pt idx="70">
                  <c:v>4.0999999999999996</c:v>
                </c:pt>
                <c:pt idx="71">
                  <c:v>1</c:v>
                </c:pt>
                <c:pt idx="72">
                  <c:v>1.8</c:v>
                </c:pt>
                <c:pt idx="73">
                  <c:v>2.8</c:v>
                </c:pt>
                <c:pt idx="74">
                  <c:v>3.8</c:v>
                </c:pt>
                <c:pt idx="75">
                  <c:v>3.3</c:v>
                </c:pt>
                <c:pt idx="76">
                  <c:v>2.7</c:v>
                </c:pt>
                <c:pt idx="77">
                  <c:v>1.8</c:v>
                </c:pt>
                <c:pt idx="78">
                  <c:v>-0.3</c:v>
                </c:pt>
                <c:pt idx="79">
                  <c:v>-2.8</c:v>
                </c:pt>
                <c:pt idx="80">
                  <c:v>2.5</c:v>
                </c:pt>
                <c:pt idx="81">
                  <c:v>1.6</c:v>
                </c:pt>
                <c:pt idx="82">
                  <c:v>2.2999999999999998</c:v>
                </c:pt>
                <c:pt idx="83">
                  <c:v>2.2000000000000002</c:v>
                </c:pt>
              </c:numCache>
            </c:numRef>
          </c:val>
        </c:ser>
        <c:marker val="1"/>
        <c:axId val="62142336"/>
        <c:axId val="62143872"/>
      </c:lineChart>
      <c:catAx>
        <c:axId val="62142336"/>
        <c:scaling>
          <c:orientation val="minMax"/>
        </c:scaling>
        <c:axPos val="b"/>
        <c:numFmt formatCode="General" sourceLinked="1"/>
        <c:tickLblPos val="nextTo"/>
        <c:crossAx val="62143872"/>
        <c:crosses val="autoZero"/>
        <c:auto val="1"/>
        <c:lblAlgn val="ctr"/>
        <c:lblOffset val="100"/>
      </c:catAx>
      <c:valAx>
        <c:axId val="62143872"/>
        <c:scaling>
          <c:orientation val="minMax"/>
        </c:scaling>
        <c:axPos val="l"/>
        <c:majorGridlines/>
        <c:numFmt formatCode="#,##0.0" sourceLinked="1"/>
        <c:tickLblPos val="nextTo"/>
        <c:crossAx val="62142336"/>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plotArea>
      <c:layout/>
      <c:lineChart>
        <c:grouping val="standard"/>
        <c:ser>
          <c:idx val="1"/>
          <c:order val="0"/>
          <c:tx>
            <c:strRef>
              <c:f>Unemployment!$Q$12</c:f>
              <c:strCache>
                <c:ptCount val="1"/>
                <c:pt idx="0">
                  <c:v>Annual Unemployment</c:v>
                </c:pt>
              </c:strCache>
            </c:strRef>
          </c:tx>
          <c:marker>
            <c:symbol val="none"/>
          </c:marker>
          <c:cat>
            <c:numRef>
              <c:f>Unemployment!$P$13:$P$79</c:f>
              <c:numCache>
                <c:formatCode>General</c:formatCode>
                <c:ptCount val="67"/>
                <c:pt idx="0">
                  <c:v>1948</c:v>
                </c:pt>
                <c:pt idx="1">
                  <c:v>1949</c:v>
                </c:pt>
                <c:pt idx="2">
                  <c:v>1950</c:v>
                </c:pt>
                <c:pt idx="3">
                  <c:v>1951</c:v>
                </c:pt>
                <c:pt idx="4">
                  <c:v>1952</c:v>
                </c:pt>
                <c:pt idx="5">
                  <c:v>1953</c:v>
                </c:pt>
                <c:pt idx="6">
                  <c:v>1954</c:v>
                </c:pt>
                <c:pt idx="7">
                  <c:v>1955</c:v>
                </c:pt>
                <c:pt idx="8">
                  <c:v>1956</c:v>
                </c:pt>
                <c:pt idx="9">
                  <c:v>1957</c:v>
                </c:pt>
                <c:pt idx="10">
                  <c:v>1958</c:v>
                </c:pt>
                <c:pt idx="11">
                  <c:v>1959</c:v>
                </c:pt>
                <c:pt idx="12">
                  <c:v>1960</c:v>
                </c:pt>
                <c:pt idx="13">
                  <c:v>1961</c:v>
                </c:pt>
                <c:pt idx="14">
                  <c:v>1962</c:v>
                </c:pt>
                <c:pt idx="15">
                  <c:v>1963</c:v>
                </c:pt>
                <c:pt idx="16">
                  <c:v>1964</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numCache>
            </c:numRef>
          </c:cat>
          <c:val>
            <c:numRef>
              <c:f>Unemployment!$Q$13:$Q$79</c:f>
              <c:numCache>
                <c:formatCode>#0.0</c:formatCode>
                <c:ptCount val="67"/>
                <c:pt idx="0">
                  <c:v>3.75</c:v>
                </c:pt>
                <c:pt idx="1">
                  <c:v>6.05</c:v>
                </c:pt>
                <c:pt idx="2">
                  <c:v>5.208333333333333</c:v>
                </c:pt>
                <c:pt idx="3">
                  <c:v>3.2833333333333337</c:v>
                </c:pt>
                <c:pt idx="4">
                  <c:v>3.0250000000000004</c:v>
                </c:pt>
                <c:pt idx="5">
                  <c:v>2.9250000000000003</c:v>
                </c:pt>
                <c:pt idx="6">
                  <c:v>5.5916666666666659</c:v>
                </c:pt>
                <c:pt idx="7">
                  <c:v>4.3666666666666671</c:v>
                </c:pt>
                <c:pt idx="8">
                  <c:v>4.125</c:v>
                </c:pt>
                <c:pt idx="9">
                  <c:v>4.3</c:v>
                </c:pt>
                <c:pt idx="10">
                  <c:v>6.8416666666666659</c:v>
                </c:pt>
                <c:pt idx="11">
                  <c:v>5.45</c:v>
                </c:pt>
                <c:pt idx="12">
                  <c:v>5.541666666666667</c:v>
                </c:pt>
                <c:pt idx="13">
                  <c:v>6.6916666666666664</c:v>
                </c:pt>
                <c:pt idx="14">
                  <c:v>5.5666666666666673</c:v>
                </c:pt>
                <c:pt idx="15">
                  <c:v>5.6416666666666666</c:v>
                </c:pt>
                <c:pt idx="16">
                  <c:v>5.1583333333333332</c:v>
                </c:pt>
                <c:pt idx="17">
                  <c:v>4.5083333333333337</c:v>
                </c:pt>
                <c:pt idx="18">
                  <c:v>3.7916666666666665</c:v>
                </c:pt>
                <c:pt idx="19">
                  <c:v>3.8416666666666663</c:v>
                </c:pt>
                <c:pt idx="20">
                  <c:v>3.5583333333333331</c:v>
                </c:pt>
                <c:pt idx="21">
                  <c:v>3.4916666666666667</c:v>
                </c:pt>
                <c:pt idx="22">
                  <c:v>4.9833333333333334</c:v>
                </c:pt>
                <c:pt idx="23">
                  <c:v>5.95</c:v>
                </c:pt>
                <c:pt idx="24">
                  <c:v>5.6000000000000005</c:v>
                </c:pt>
                <c:pt idx="25">
                  <c:v>4.8583333333333325</c:v>
                </c:pt>
                <c:pt idx="26">
                  <c:v>5.6416666666666666</c:v>
                </c:pt>
                <c:pt idx="27">
                  <c:v>8.4749999999999996</c:v>
                </c:pt>
                <c:pt idx="28">
                  <c:v>7.6999999999999993</c:v>
                </c:pt>
                <c:pt idx="29">
                  <c:v>7.0500000000000007</c:v>
                </c:pt>
                <c:pt idx="30">
                  <c:v>6.0666666666666664</c:v>
                </c:pt>
                <c:pt idx="31">
                  <c:v>5.8500000000000005</c:v>
                </c:pt>
                <c:pt idx="32">
                  <c:v>7.1750000000000007</c:v>
                </c:pt>
                <c:pt idx="33">
                  <c:v>7.6166666666666671</c:v>
                </c:pt>
                <c:pt idx="34">
                  <c:v>9.7083333333333321</c:v>
                </c:pt>
                <c:pt idx="35">
                  <c:v>9.6</c:v>
                </c:pt>
                <c:pt idx="36">
                  <c:v>7.5083333333333337</c:v>
                </c:pt>
                <c:pt idx="37">
                  <c:v>7.1916666666666664</c:v>
                </c:pt>
                <c:pt idx="38">
                  <c:v>7</c:v>
                </c:pt>
                <c:pt idx="39">
                  <c:v>6.1750000000000007</c:v>
                </c:pt>
                <c:pt idx="40">
                  <c:v>5.4916666666666663</c:v>
                </c:pt>
                <c:pt idx="41">
                  <c:v>5.2583333333333329</c:v>
                </c:pt>
                <c:pt idx="42">
                  <c:v>5.6166666666666663</c:v>
                </c:pt>
                <c:pt idx="43">
                  <c:v>6.8499999999999988</c:v>
                </c:pt>
                <c:pt idx="44">
                  <c:v>7.4916666666666671</c:v>
                </c:pt>
                <c:pt idx="45">
                  <c:v>6.9083333333333323</c:v>
                </c:pt>
                <c:pt idx="46">
                  <c:v>6.1000000000000005</c:v>
                </c:pt>
                <c:pt idx="47">
                  <c:v>5.5916666666666677</c:v>
                </c:pt>
                <c:pt idx="48">
                  <c:v>5.4083333333333341</c:v>
                </c:pt>
                <c:pt idx="49">
                  <c:v>4.9416666666666664</c:v>
                </c:pt>
                <c:pt idx="50">
                  <c:v>4.5</c:v>
                </c:pt>
                <c:pt idx="51">
                  <c:v>4.2166666666666677</c:v>
                </c:pt>
                <c:pt idx="52">
                  <c:v>3.9666666666666663</c:v>
                </c:pt>
                <c:pt idx="53">
                  <c:v>4.7416666666666663</c:v>
                </c:pt>
                <c:pt idx="54">
                  <c:v>5.7833333333333341</c:v>
                </c:pt>
                <c:pt idx="55">
                  <c:v>5.9916666666666671</c:v>
                </c:pt>
                <c:pt idx="56">
                  <c:v>5.541666666666667</c:v>
                </c:pt>
                <c:pt idx="57">
                  <c:v>5.083333333333333</c:v>
                </c:pt>
                <c:pt idx="58">
                  <c:v>4.6083333333333334</c:v>
                </c:pt>
                <c:pt idx="59">
                  <c:v>4.6166666666666671</c:v>
                </c:pt>
                <c:pt idx="60">
                  <c:v>5.8</c:v>
                </c:pt>
                <c:pt idx="61">
                  <c:v>9.2833333333333332</c:v>
                </c:pt>
                <c:pt idx="62">
                  <c:v>9.625</c:v>
                </c:pt>
                <c:pt idx="63">
                  <c:v>8.9333333333333336</c:v>
                </c:pt>
                <c:pt idx="64">
                  <c:v>8.0749999999999993</c:v>
                </c:pt>
                <c:pt idx="65">
                  <c:v>7.3500000000000005</c:v>
                </c:pt>
                <c:pt idx="66">
                  <c:v>6.2700000000000005</c:v>
                </c:pt>
              </c:numCache>
            </c:numRef>
          </c:val>
        </c:ser>
        <c:marker val="1"/>
        <c:axId val="62378368"/>
        <c:axId val="62379904"/>
      </c:lineChart>
      <c:catAx>
        <c:axId val="62378368"/>
        <c:scaling>
          <c:orientation val="minMax"/>
        </c:scaling>
        <c:axPos val="b"/>
        <c:majorGridlines/>
        <c:numFmt formatCode="General" sourceLinked="1"/>
        <c:tickLblPos val="nextTo"/>
        <c:txPr>
          <a:bodyPr rot="5400000" vert="horz"/>
          <a:lstStyle/>
          <a:p>
            <a:pPr>
              <a:defRPr/>
            </a:pPr>
            <a:endParaRPr lang="en-US"/>
          </a:p>
        </c:txPr>
        <c:crossAx val="62379904"/>
        <c:crosses val="autoZero"/>
        <c:auto val="1"/>
        <c:lblAlgn val="ctr"/>
        <c:lblOffset val="100"/>
      </c:catAx>
      <c:valAx>
        <c:axId val="62379904"/>
        <c:scaling>
          <c:orientation val="minMax"/>
        </c:scaling>
        <c:axPos val="l"/>
        <c:majorGridlines/>
        <c:numFmt formatCode="#0.0" sourceLinked="1"/>
        <c:tickLblPos val="nextTo"/>
        <c:crossAx val="62378368"/>
        <c:crosses val="autoZero"/>
        <c:crossBetween val="between"/>
      </c:valAx>
    </c:plotArea>
    <c:legend>
      <c:legendPos val="t"/>
    </c:legend>
    <c:plotVisOnly val="1"/>
  </c:chart>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76198</xdr:colOff>
      <xdr:row>0</xdr:row>
      <xdr:rowOff>104774</xdr:rowOff>
    </xdr:from>
    <xdr:to>
      <xdr:col>22</xdr:col>
      <xdr:colOff>76199</xdr:colOff>
      <xdr:row>90</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0.62107</cdr:x>
      <cdr:y>0.76727</cdr:y>
    </cdr:from>
    <cdr:to>
      <cdr:x>0.71335</cdr:x>
      <cdr:y>0.78012</cdr:y>
    </cdr:to>
    <cdr:sp macro="" textlink="">
      <cdr:nvSpPr>
        <cdr:cNvPr id="2" name="TextBox 1"/>
        <cdr:cNvSpPr txBox="1"/>
      </cdr:nvSpPr>
      <cdr:spPr>
        <a:xfrm xmlns:a="http://schemas.openxmlformats.org/drawingml/2006/main">
          <a:off x="12052302" y="13162147"/>
          <a:ext cx="1790700" cy="2204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 Gross</a:t>
          </a:r>
          <a:r>
            <a:rPr lang="en-US" sz="1100" baseline="0"/>
            <a:t> Domestic  Income</a:t>
          </a:r>
          <a:endParaRPr lang="en-US" sz="1100"/>
        </a:p>
      </cdr:txBody>
    </cdr:sp>
  </cdr:relSizeAnchor>
  <cdr:relSizeAnchor xmlns:cdr="http://schemas.openxmlformats.org/drawingml/2006/chartDrawing">
    <cdr:from>
      <cdr:x>0.42605</cdr:x>
      <cdr:y>0.75523</cdr:y>
    </cdr:from>
    <cdr:to>
      <cdr:x>0.46073</cdr:x>
      <cdr:y>0.77309</cdr:y>
    </cdr:to>
    <cdr:sp macro="" textlink="">
      <cdr:nvSpPr>
        <cdr:cNvPr id="3" name="TextBox 2"/>
        <cdr:cNvSpPr txBox="1"/>
      </cdr:nvSpPr>
      <cdr:spPr>
        <a:xfrm xmlns:a="http://schemas.openxmlformats.org/drawingml/2006/main">
          <a:off x="8267702" y="12955653"/>
          <a:ext cx="673100" cy="306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Top 1%</a:t>
          </a:r>
        </a:p>
      </cdr:txBody>
    </cdr:sp>
  </cdr:relSizeAnchor>
  <cdr:relSizeAnchor xmlns:cdr="http://schemas.openxmlformats.org/drawingml/2006/chartDrawing">
    <cdr:from>
      <cdr:x>0.80301</cdr:x>
      <cdr:y>0.61038</cdr:y>
    </cdr:from>
    <cdr:to>
      <cdr:x>0.82723</cdr:x>
      <cdr:y>0.64864</cdr:y>
    </cdr:to>
    <cdr:sp macro="" textlink="">
      <cdr:nvSpPr>
        <cdr:cNvPr id="4" name="TextBox 3"/>
        <cdr:cNvSpPr txBox="1"/>
      </cdr:nvSpPr>
      <cdr:spPr>
        <a:xfrm xmlns:a="http://schemas.openxmlformats.org/drawingml/2006/main">
          <a:off x="15582902" y="5267325"/>
          <a:ext cx="469900" cy="330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0.42801</cdr:x>
      <cdr:y>0.8178</cdr:y>
    </cdr:from>
    <cdr:to>
      <cdr:x>0.46335</cdr:x>
      <cdr:y>0.8375</cdr:y>
    </cdr:to>
    <cdr:sp macro="" textlink="">
      <cdr:nvSpPr>
        <cdr:cNvPr id="5" name="TextBox 4"/>
        <cdr:cNvSpPr txBox="1"/>
      </cdr:nvSpPr>
      <cdr:spPr>
        <a:xfrm xmlns:a="http://schemas.openxmlformats.org/drawingml/2006/main">
          <a:off x="8305802" y="14028887"/>
          <a:ext cx="685800" cy="3379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Top</a:t>
          </a:r>
          <a:r>
            <a:rPr lang="en-US" sz="1100" baseline="0"/>
            <a:t> 5%</a:t>
          </a:r>
          <a:endParaRPr lang="en-US" sz="1100"/>
        </a:p>
      </cdr:txBody>
    </cdr:sp>
  </cdr:relSizeAnchor>
  <cdr:relSizeAnchor xmlns:cdr="http://schemas.openxmlformats.org/drawingml/2006/chartDrawing">
    <cdr:from>
      <cdr:x>0.42867</cdr:x>
      <cdr:y>0.83306</cdr:y>
    </cdr:from>
    <cdr:to>
      <cdr:x>0.4699</cdr:x>
      <cdr:y>0.84564</cdr:y>
    </cdr:to>
    <cdr:sp macro="" textlink="">
      <cdr:nvSpPr>
        <cdr:cNvPr id="6" name="TextBox 5"/>
        <cdr:cNvSpPr txBox="1"/>
      </cdr:nvSpPr>
      <cdr:spPr>
        <a:xfrm xmlns:a="http://schemas.openxmlformats.org/drawingml/2006/main">
          <a:off x="8318502" y="14290807"/>
          <a:ext cx="800100" cy="2157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Top 10%</a:t>
          </a:r>
        </a:p>
      </cdr:txBody>
    </cdr:sp>
  </cdr:relSizeAnchor>
  <cdr:relSizeAnchor xmlns:cdr="http://schemas.openxmlformats.org/drawingml/2006/chartDrawing">
    <cdr:from>
      <cdr:x>0.92932</cdr:x>
      <cdr:y>0.8652</cdr:y>
    </cdr:from>
    <cdr:to>
      <cdr:x>0.98037</cdr:x>
      <cdr:y>0.88192</cdr:y>
    </cdr:to>
    <cdr:sp macro="" textlink="">
      <cdr:nvSpPr>
        <cdr:cNvPr id="8" name="TextBox 7"/>
        <cdr:cNvSpPr txBox="1"/>
      </cdr:nvSpPr>
      <cdr:spPr>
        <a:xfrm xmlns:a="http://schemas.openxmlformats.org/drawingml/2006/main">
          <a:off x="18034002" y="14842053"/>
          <a:ext cx="990600" cy="2868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Bottom 90%</a:t>
          </a:r>
        </a:p>
      </cdr:txBody>
    </cdr:sp>
  </cdr:relSizeAnchor>
  <cdr:relSizeAnchor xmlns:cdr="http://schemas.openxmlformats.org/drawingml/2006/chartDrawing">
    <cdr:from>
      <cdr:x>0.24607</cdr:x>
      <cdr:y>0.79118</cdr:y>
    </cdr:from>
    <cdr:to>
      <cdr:x>0.30628</cdr:x>
      <cdr:y>0.80937</cdr:y>
    </cdr:to>
    <cdr:sp macro="" textlink="">
      <cdr:nvSpPr>
        <cdr:cNvPr id="9" name="TextBox 8"/>
        <cdr:cNvSpPr txBox="1"/>
      </cdr:nvSpPr>
      <cdr:spPr>
        <a:xfrm xmlns:a="http://schemas.openxmlformats.org/drawingml/2006/main">
          <a:off x="4775202" y="13572360"/>
          <a:ext cx="1168400" cy="3119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 GDP Change</a:t>
          </a:r>
        </a:p>
      </cdr:txBody>
    </cdr:sp>
  </cdr:relSizeAnchor>
  <cdr:relSizeAnchor xmlns:cdr="http://schemas.openxmlformats.org/drawingml/2006/chartDrawing">
    <cdr:from>
      <cdr:x>0.75785</cdr:x>
      <cdr:y>0.78419</cdr:y>
    </cdr:from>
    <cdr:to>
      <cdr:x>0.81152</cdr:x>
      <cdr:y>0.80196</cdr:y>
    </cdr:to>
    <cdr:sp macro="" textlink="">
      <cdr:nvSpPr>
        <cdr:cNvPr id="10" name="TextBox 9"/>
        <cdr:cNvSpPr txBox="1"/>
      </cdr:nvSpPr>
      <cdr:spPr>
        <a:xfrm xmlns:a="http://schemas.openxmlformats.org/drawingml/2006/main">
          <a:off x="14706602" y="13452478"/>
          <a:ext cx="1041400"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Deficit</a:t>
          </a:r>
        </a:p>
      </cdr:txBody>
    </cdr:sp>
  </cdr:relSizeAnchor>
  <cdr:relSizeAnchor xmlns:cdr="http://schemas.openxmlformats.org/drawingml/2006/chartDrawing">
    <cdr:from>
      <cdr:x>0.74869</cdr:x>
      <cdr:y>0.84342</cdr:y>
    </cdr:from>
    <cdr:to>
      <cdr:x>0.81675</cdr:x>
      <cdr:y>0.85897</cdr:y>
    </cdr:to>
    <cdr:sp macro="" textlink="">
      <cdr:nvSpPr>
        <cdr:cNvPr id="11" name="TextBox 10"/>
        <cdr:cNvSpPr txBox="1"/>
      </cdr:nvSpPr>
      <cdr:spPr>
        <a:xfrm xmlns:a="http://schemas.openxmlformats.org/drawingml/2006/main">
          <a:off x="14528802" y="14468478"/>
          <a:ext cx="1320800"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Unemployment</a:t>
          </a:r>
        </a:p>
      </cdr:txBody>
    </cdr:sp>
  </cdr:relSizeAnchor>
  <cdr:relSizeAnchor xmlns:cdr="http://schemas.openxmlformats.org/drawingml/2006/chartDrawing">
    <cdr:from>
      <cdr:x>0.57395</cdr:x>
      <cdr:y>0.5484</cdr:y>
    </cdr:from>
    <cdr:to>
      <cdr:x>0.66558</cdr:x>
      <cdr:y>0.56543</cdr:y>
    </cdr:to>
    <cdr:sp macro="" textlink="">
      <cdr:nvSpPr>
        <cdr:cNvPr id="12" name="TextBox 11"/>
        <cdr:cNvSpPr txBox="1"/>
      </cdr:nvSpPr>
      <cdr:spPr>
        <a:xfrm xmlns:a="http://schemas.openxmlformats.org/drawingml/2006/main">
          <a:off x="11137902" y="9407526"/>
          <a:ext cx="1778000" cy="292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 Population Increase</a:t>
          </a:r>
        </a:p>
      </cdr:txBody>
    </cdr:sp>
  </cdr:relSizeAnchor>
</c:userShapes>
</file>

<file path=xl/drawings/drawing3.xml><?xml version="1.0" encoding="utf-8"?>
<xdr:wsDr xmlns:xdr="http://schemas.openxmlformats.org/drawingml/2006/spreadsheetDrawing" xmlns:a="http://schemas.openxmlformats.org/drawingml/2006/main">
  <xdr:twoCellAnchor>
    <xdr:from>
      <xdr:col>31</xdr:col>
      <xdr:colOff>500062</xdr:colOff>
      <xdr:row>1</xdr:row>
      <xdr:rowOff>109538</xdr:rowOff>
    </xdr:from>
    <xdr:to>
      <xdr:col>95</xdr:col>
      <xdr:colOff>428624</xdr:colOff>
      <xdr:row>82</xdr:row>
      <xdr:rowOff>95251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476252</xdr:colOff>
      <xdr:row>83</xdr:row>
      <xdr:rowOff>150813</xdr:rowOff>
    </xdr:from>
    <xdr:to>
      <xdr:col>95</xdr:col>
      <xdr:colOff>428625</xdr:colOff>
      <xdr:row>117</xdr:row>
      <xdr:rowOff>185738</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31</xdr:col>
      <xdr:colOff>500065</xdr:colOff>
      <xdr:row>119</xdr:row>
      <xdr:rowOff>14288</xdr:rowOff>
    </xdr:from>
    <xdr:to>
      <xdr:col>95</xdr:col>
      <xdr:colOff>428625</xdr:colOff>
      <xdr:row>157</xdr:row>
      <xdr:rowOff>52389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xdr:col>
      <xdr:colOff>519114</xdr:colOff>
      <xdr:row>158</xdr:row>
      <xdr:rowOff>100015</xdr:rowOff>
    </xdr:from>
    <xdr:to>
      <xdr:col>95</xdr:col>
      <xdr:colOff>452436</xdr:colOff>
      <xdr:row>192</xdr:row>
      <xdr:rowOff>14290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0.62578</cdr:x>
      <cdr:y>0.82242</cdr:y>
    </cdr:from>
    <cdr:to>
      <cdr:x>0.66046</cdr:x>
      <cdr:y>0.85079</cdr:y>
    </cdr:to>
    <cdr:sp macro="" textlink="">
      <cdr:nvSpPr>
        <cdr:cNvPr id="3" name="TextBox 2"/>
        <cdr:cNvSpPr txBox="1"/>
      </cdr:nvSpPr>
      <cdr:spPr>
        <a:xfrm xmlns:a="http://schemas.openxmlformats.org/drawingml/2006/main">
          <a:off x="25481318" y="12678638"/>
          <a:ext cx="1412148" cy="4372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a:t>Top 1%</a:t>
          </a:r>
        </a:p>
      </cdr:txBody>
    </cdr:sp>
  </cdr:relSizeAnchor>
  <cdr:relSizeAnchor xmlns:cdr="http://schemas.openxmlformats.org/drawingml/2006/chartDrawing">
    <cdr:from>
      <cdr:x>0.80301</cdr:x>
      <cdr:y>0.61038</cdr:y>
    </cdr:from>
    <cdr:to>
      <cdr:x>0.82723</cdr:x>
      <cdr:y>0.64864</cdr:y>
    </cdr:to>
    <cdr:sp macro="" textlink="">
      <cdr:nvSpPr>
        <cdr:cNvPr id="4" name="TextBox 3"/>
        <cdr:cNvSpPr txBox="1"/>
      </cdr:nvSpPr>
      <cdr:spPr>
        <a:xfrm xmlns:a="http://schemas.openxmlformats.org/drawingml/2006/main">
          <a:off x="15582902" y="5267325"/>
          <a:ext cx="469900" cy="330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0.62694</cdr:x>
      <cdr:y>0.74496</cdr:y>
    </cdr:from>
    <cdr:to>
      <cdr:x>0.66228</cdr:x>
      <cdr:y>0.77314</cdr:y>
    </cdr:to>
    <cdr:sp macro="" textlink="">
      <cdr:nvSpPr>
        <cdr:cNvPr id="5" name="TextBox 4"/>
        <cdr:cNvSpPr txBox="1"/>
      </cdr:nvSpPr>
      <cdr:spPr>
        <a:xfrm xmlns:a="http://schemas.openxmlformats.org/drawingml/2006/main">
          <a:off x="25528726" y="11484496"/>
          <a:ext cx="1439023" cy="4344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a:t>Top</a:t>
          </a:r>
          <a:r>
            <a:rPr lang="en-US" sz="2000" baseline="0"/>
            <a:t> 5%</a:t>
          </a:r>
          <a:endParaRPr lang="en-US" sz="2000"/>
        </a:p>
      </cdr:txBody>
    </cdr:sp>
  </cdr:relSizeAnchor>
  <cdr:relSizeAnchor xmlns:cdr="http://schemas.openxmlformats.org/drawingml/2006/chartDrawing">
    <cdr:from>
      <cdr:x>0.62607</cdr:x>
      <cdr:y>0.6836</cdr:y>
    </cdr:from>
    <cdr:to>
      <cdr:x>0.6673</cdr:x>
      <cdr:y>0.71156</cdr:y>
    </cdr:to>
    <cdr:sp macro="" textlink="">
      <cdr:nvSpPr>
        <cdr:cNvPr id="6" name="TextBox 5"/>
        <cdr:cNvSpPr txBox="1"/>
      </cdr:nvSpPr>
      <cdr:spPr>
        <a:xfrm xmlns:a="http://schemas.openxmlformats.org/drawingml/2006/main">
          <a:off x="25493053" y="10538554"/>
          <a:ext cx="1678860" cy="4310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a:t>Top 10%</a:t>
          </a:r>
        </a:p>
      </cdr:txBody>
    </cdr:sp>
  </cdr:relSizeAnchor>
  <cdr:relSizeAnchor xmlns:cdr="http://schemas.openxmlformats.org/drawingml/2006/chartDrawing">
    <cdr:from>
      <cdr:x>0.62384</cdr:x>
      <cdr:y>0.5824</cdr:y>
    </cdr:from>
    <cdr:to>
      <cdr:x>0.68029</cdr:x>
      <cdr:y>0.60915</cdr:y>
    </cdr:to>
    <cdr:sp macro="" textlink="">
      <cdr:nvSpPr>
        <cdr:cNvPr id="8" name="TextBox 7"/>
        <cdr:cNvSpPr txBox="1"/>
      </cdr:nvSpPr>
      <cdr:spPr>
        <a:xfrm xmlns:a="http://schemas.openxmlformats.org/drawingml/2006/main">
          <a:off x="25402366" y="8978422"/>
          <a:ext cx="2298544" cy="4124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a:t>Bottom 90%</a:t>
          </a:r>
        </a:p>
      </cdr:txBody>
    </cdr:sp>
  </cdr:relSizeAnchor>
  <cdr:relSizeAnchor xmlns:cdr="http://schemas.openxmlformats.org/drawingml/2006/chartDrawing">
    <cdr:from>
      <cdr:x>0.04361</cdr:x>
      <cdr:y>0.01802</cdr:y>
    </cdr:from>
    <cdr:to>
      <cdr:x>0.06248</cdr:x>
      <cdr:y>0.03634</cdr:y>
    </cdr:to>
    <cdr:sp macro="" textlink="">
      <cdr:nvSpPr>
        <cdr:cNvPr id="13" name="TextBox 12"/>
        <cdr:cNvSpPr txBox="1"/>
      </cdr:nvSpPr>
      <cdr:spPr>
        <a:xfrm xmlns:a="http://schemas.openxmlformats.org/drawingml/2006/main">
          <a:off x="1775832" y="277800"/>
          <a:ext cx="768375" cy="28242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en-US" sz="1600"/>
            <a:t>80%</a:t>
          </a:r>
        </a:p>
      </cdr:txBody>
    </cdr:sp>
  </cdr:relSizeAnchor>
  <cdr:relSizeAnchor xmlns:cdr="http://schemas.openxmlformats.org/drawingml/2006/chartDrawing">
    <cdr:from>
      <cdr:x>0.0431</cdr:x>
      <cdr:y>0.07025</cdr:y>
    </cdr:from>
    <cdr:to>
      <cdr:x>0.05927</cdr:x>
      <cdr:y>0.08469</cdr:y>
    </cdr:to>
    <cdr:sp macro="" textlink="">
      <cdr:nvSpPr>
        <cdr:cNvPr id="14" name="TextBox 1"/>
        <cdr:cNvSpPr txBox="1"/>
      </cdr:nvSpPr>
      <cdr:spPr>
        <a:xfrm xmlns:a="http://schemas.openxmlformats.org/drawingml/2006/main">
          <a:off x="1755150" y="1082942"/>
          <a:ext cx="658432" cy="22261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a:t>70%</a:t>
          </a:r>
        </a:p>
      </cdr:txBody>
    </cdr:sp>
  </cdr:relSizeAnchor>
  <cdr:relSizeAnchor xmlns:cdr="http://schemas.openxmlformats.org/drawingml/2006/chartDrawing">
    <cdr:from>
      <cdr:x>0.04285</cdr:x>
      <cdr:y>0.12088</cdr:y>
    </cdr:from>
    <cdr:to>
      <cdr:x>0.05903</cdr:x>
      <cdr:y>0.13531</cdr:y>
    </cdr:to>
    <cdr:sp macro="" textlink="">
      <cdr:nvSpPr>
        <cdr:cNvPr id="15" name="TextBox 1"/>
        <cdr:cNvSpPr txBox="1"/>
      </cdr:nvSpPr>
      <cdr:spPr>
        <a:xfrm xmlns:a="http://schemas.openxmlformats.org/drawingml/2006/main">
          <a:off x="1744808" y="1863579"/>
          <a:ext cx="658840" cy="22245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600"/>
            <a:t>60%</a:t>
          </a:r>
        </a:p>
      </cdr:txBody>
    </cdr:sp>
  </cdr:relSizeAnchor>
  <cdr:relSizeAnchor xmlns:cdr="http://schemas.openxmlformats.org/drawingml/2006/chartDrawing">
    <cdr:from>
      <cdr:x>0.04285</cdr:x>
      <cdr:y>0.17043</cdr:y>
    </cdr:from>
    <cdr:to>
      <cdr:x>0.05903</cdr:x>
      <cdr:y>0.18486</cdr:y>
    </cdr:to>
    <cdr:sp macro="" textlink="">
      <cdr:nvSpPr>
        <cdr:cNvPr id="16" name="TextBox 1"/>
        <cdr:cNvSpPr txBox="1"/>
      </cdr:nvSpPr>
      <cdr:spPr>
        <a:xfrm xmlns:a="http://schemas.openxmlformats.org/drawingml/2006/main">
          <a:off x="1744808" y="2627414"/>
          <a:ext cx="658840" cy="22245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a:t>50%</a:t>
          </a:r>
        </a:p>
      </cdr:txBody>
    </cdr:sp>
  </cdr:relSizeAnchor>
  <cdr:relSizeAnchor xmlns:cdr="http://schemas.openxmlformats.org/drawingml/2006/chartDrawing">
    <cdr:from>
      <cdr:x>0.04285</cdr:x>
      <cdr:y>0.22095</cdr:y>
    </cdr:from>
    <cdr:to>
      <cdr:x>0.05902</cdr:x>
      <cdr:y>0.23539</cdr:y>
    </cdr:to>
    <cdr:sp macro="" textlink="">
      <cdr:nvSpPr>
        <cdr:cNvPr id="17" name="TextBox 1"/>
        <cdr:cNvSpPr txBox="1"/>
      </cdr:nvSpPr>
      <cdr:spPr>
        <a:xfrm xmlns:a="http://schemas.openxmlformats.org/drawingml/2006/main">
          <a:off x="1744808" y="3406201"/>
          <a:ext cx="658433" cy="22261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a:t>40%</a:t>
          </a:r>
        </a:p>
      </cdr:txBody>
    </cdr:sp>
  </cdr:relSizeAnchor>
  <cdr:relSizeAnchor xmlns:cdr="http://schemas.openxmlformats.org/drawingml/2006/chartDrawing">
    <cdr:from>
      <cdr:x>0.0431</cdr:x>
      <cdr:y>0.27232</cdr:y>
    </cdr:from>
    <cdr:to>
      <cdr:x>0.05927</cdr:x>
      <cdr:y>0.28676</cdr:y>
    </cdr:to>
    <cdr:sp macro="" textlink="">
      <cdr:nvSpPr>
        <cdr:cNvPr id="18" name="TextBox 1"/>
        <cdr:cNvSpPr txBox="1"/>
      </cdr:nvSpPr>
      <cdr:spPr>
        <a:xfrm xmlns:a="http://schemas.openxmlformats.org/drawingml/2006/main">
          <a:off x="1755150" y="4198160"/>
          <a:ext cx="658432" cy="22261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a:t>30%</a:t>
          </a:r>
        </a:p>
      </cdr:txBody>
    </cdr:sp>
  </cdr:relSizeAnchor>
  <cdr:relSizeAnchor xmlns:cdr="http://schemas.openxmlformats.org/drawingml/2006/chartDrawing">
    <cdr:from>
      <cdr:x>0.04285</cdr:x>
      <cdr:y>0.32076</cdr:y>
    </cdr:from>
    <cdr:to>
      <cdr:x>0.05903</cdr:x>
      <cdr:y>0.3352</cdr:y>
    </cdr:to>
    <cdr:sp macro="" textlink="">
      <cdr:nvSpPr>
        <cdr:cNvPr id="19" name="TextBox 1"/>
        <cdr:cNvSpPr txBox="1"/>
      </cdr:nvSpPr>
      <cdr:spPr>
        <a:xfrm xmlns:a="http://schemas.openxmlformats.org/drawingml/2006/main">
          <a:off x="1744808" y="4944843"/>
          <a:ext cx="658840" cy="22261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a:t>20%</a:t>
          </a:r>
        </a:p>
      </cdr:txBody>
    </cdr:sp>
  </cdr:relSizeAnchor>
  <cdr:relSizeAnchor xmlns:cdr="http://schemas.openxmlformats.org/drawingml/2006/chartDrawing">
    <cdr:from>
      <cdr:x>0.0431</cdr:x>
      <cdr:y>0.37307</cdr:y>
    </cdr:from>
    <cdr:to>
      <cdr:x>0.06475</cdr:x>
      <cdr:y>0.38669</cdr:y>
    </cdr:to>
    <cdr:sp macro="" textlink="">
      <cdr:nvSpPr>
        <cdr:cNvPr id="20" name="TextBox 1"/>
        <cdr:cNvSpPr txBox="1"/>
      </cdr:nvSpPr>
      <cdr:spPr>
        <a:xfrm xmlns:a="http://schemas.openxmlformats.org/drawingml/2006/main">
          <a:off x="1755150" y="5751391"/>
          <a:ext cx="881575" cy="20996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a:t>10%</a:t>
          </a:r>
        </a:p>
      </cdr:txBody>
    </cdr:sp>
  </cdr:relSizeAnchor>
  <cdr:relSizeAnchor xmlns:cdr="http://schemas.openxmlformats.org/drawingml/2006/chartDrawing">
    <cdr:from>
      <cdr:x>0.07818</cdr:x>
      <cdr:y>0.38586</cdr:y>
    </cdr:from>
    <cdr:to>
      <cdr:x>0.17135</cdr:x>
      <cdr:y>0.41366</cdr:y>
    </cdr:to>
    <cdr:sp macro="" textlink="">
      <cdr:nvSpPr>
        <cdr:cNvPr id="21" name="TextBox 1"/>
        <cdr:cNvSpPr txBox="1"/>
      </cdr:nvSpPr>
      <cdr:spPr>
        <a:xfrm xmlns:a="http://schemas.openxmlformats.org/drawingml/2006/main">
          <a:off x="3183418" y="5948508"/>
          <a:ext cx="3793823" cy="42856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2000"/>
            <a:t>Presidential Party</a:t>
          </a:r>
        </a:p>
      </cdr:txBody>
    </cdr:sp>
  </cdr:relSizeAnchor>
  <cdr:relSizeAnchor xmlns:cdr="http://schemas.openxmlformats.org/drawingml/2006/chartDrawing">
    <cdr:from>
      <cdr:x>0.04273</cdr:x>
      <cdr:y>0.52678</cdr:y>
    </cdr:from>
    <cdr:to>
      <cdr:x>0.05997</cdr:x>
      <cdr:y>0.54318</cdr:y>
    </cdr:to>
    <cdr:sp macro="" textlink="">
      <cdr:nvSpPr>
        <cdr:cNvPr id="22" name="TextBox 1"/>
        <cdr:cNvSpPr txBox="1"/>
      </cdr:nvSpPr>
      <cdr:spPr>
        <a:xfrm xmlns:a="http://schemas.openxmlformats.org/drawingml/2006/main">
          <a:off x="1740010" y="8121016"/>
          <a:ext cx="702002" cy="25282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a:t>80%</a:t>
          </a:r>
        </a:p>
      </cdr:txBody>
    </cdr:sp>
  </cdr:relSizeAnchor>
  <cdr:relSizeAnchor xmlns:cdr="http://schemas.openxmlformats.org/drawingml/2006/chartDrawing">
    <cdr:from>
      <cdr:x>0.04336</cdr:x>
      <cdr:y>0.57617</cdr:y>
    </cdr:from>
    <cdr:to>
      <cdr:x>0.06062</cdr:x>
      <cdr:y>0.58909</cdr:y>
    </cdr:to>
    <cdr:sp macro="" textlink="">
      <cdr:nvSpPr>
        <cdr:cNvPr id="23" name="TextBox 1"/>
        <cdr:cNvSpPr txBox="1"/>
      </cdr:nvSpPr>
      <cdr:spPr>
        <a:xfrm xmlns:a="http://schemas.openxmlformats.org/drawingml/2006/main">
          <a:off x="1765491" y="8882362"/>
          <a:ext cx="702816" cy="19917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a:t>70%</a:t>
          </a:r>
        </a:p>
      </cdr:txBody>
    </cdr:sp>
  </cdr:relSizeAnchor>
  <cdr:relSizeAnchor xmlns:cdr="http://schemas.openxmlformats.org/drawingml/2006/chartDrawing">
    <cdr:from>
      <cdr:x>0.04285</cdr:x>
      <cdr:y>0.63213</cdr:y>
    </cdr:from>
    <cdr:to>
      <cdr:x>0.06011</cdr:x>
      <cdr:y>0.64505</cdr:y>
    </cdr:to>
    <cdr:sp macro="" textlink="">
      <cdr:nvSpPr>
        <cdr:cNvPr id="24" name="TextBox 1"/>
        <cdr:cNvSpPr txBox="1"/>
      </cdr:nvSpPr>
      <cdr:spPr>
        <a:xfrm xmlns:a="http://schemas.openxmlformats.org/drawingml/2006/main">
          <a:off x="1744808" y="9745102"/>
          <a:ext cx="702817" cy="19917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a:t>60%</a:t>
          </a:r>
        </a:p>
      </cdr:txBody>
    </cdr:sp>
  </cdr:relSizeAnchor>
  <cdr:relSizeAnchor xmlns:cdr="http://schemas.openxmlformats.org/drawingml/2006/chartDrawing">
    <cdr:from>
      <cdr:x>0.04336</cdr:x>
      <cdr:y>0.68217</cdr:y>
    </cdr:from>
    <cdr:to>
      <cdr:x>0.06062</cdr:x>
      <cdr:y>0.6951</cdr:y>
    </cdr:to>
    <cdr:sp macro="" textlink="">
      <cdr:nvSpPr>
        <cdr:cNvPr id="25" name="TextBox 1"/>
        <cdr:cNvSpPr txBox="1"/>
      </cdr:nvSpPr>
      <cdr:spPr>
        <a:xfrm xmlns:a="http://schemas.openxmlformats.org/drawingml/2006/main">
          <a:off x="1765491" y="10516462"/>
          <a:ext cx="702816" cy="19933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a:t>50%</a:t>
          </a:r>
        </a:p>
      </cdr:txBody>
    </cdr:sp>
  </cdr:relSizeAnchor>
  <cdr:relSizeAnchor xmlns:cdr="http://schemas.openxmlformats.org/drawingml/2006/chartDrawing">
    <cdr:from>
      <cdr:x>0.0431</cdr:x>
      <cdr:y>0.73039</cdr:y>
    </cdr:from>
    <cdr:to>
      <cdr:x>0.06036</cdr:x>
      <cdr:y>0.74332</cdr:y>
    </cdr:to>
    <cdr:sp macro="" textlink="">
      <cdr:nvSpPr>
        <cdr:cNvPr id="26" name="TextBox 1"/>
        <cdr:cNvSpPr txBox="1"/>
      </cdr:nvSpPr>
      <cdr:spPr>
        <a:xfrm xmlns:a="http://schemas.openxmlformats.org/drawingml/2006/main">
          <a:off x="1755150" y="11259878"/>
          <a:ext cx="702816" cy="19933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a:t>40%</a:t>
          </a:r>
        </a:p>
      </cdr:txBody>
    </cdr:sp>
  </cdr:relSizeAnchor>
  <cdr:relSizeAnchor xmlns:cdr="http://schemas.openxmlformats.org/drawingml/2006/chartDrawing">
    <cdr:from>
      <cdr:x>0.04336</cdr:x>
      <cdr:y>0.78123</cdr:y>
    </cdr:from>
    <cdr:to>
      <cdr:x>0.0606</cdr:x>
      <cdr:y>0.79416</cdr:y>
    </cdr:to>
    <cdr:sp macro="" textlink="">
      <cdr:nvSpPr>
        <cdr:cNvPr id="27" name="TextBox 1"/>
        <cdr:cNvSpPr txBox="1"/>
      </cdr:nvSpPr>
      <cdr:spPr>
        <a:xfrm xmlns:a="http://schemas.openxmlformats.org/drawingml/2006/main">
          <a:off x="1765491" y="12043541"/>
          <a:ext cx="702002" cy="19933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a:t>30%</a:t>
          </a:r>
        </a:p>
      </cdr:txBody>
    </cdr:sp>
  </cdr:relSizeAnchor>
  <cdr:relSizeAnchor xmlns:cdr="http://schemas.openxmlformats.org/drawingml/2006/chartDrawing">
    <cdr:from>
      <cdr:x>0.04336</cdr:x>
      <cdr:y>0.8322</cdr:y>
    </cdr:from>
    <cdr:to>
      <cdr:x>0.0606</cdr:x>
      <cdr:y>0.84513</cdr:y>
    </cdr:to>
    <cdr:sp macro="" textlink="">
      <cdr:nvSpPr>
        <cdr:cNvPr id="28" name="TextBox 1"/>
        <cdr:cNvSpPr txBox="1"/>
      </cdr:nvSpPr>
      <cdr:spPr>
        <a:xfrm xmlns:a="http://schemas.openxmlformats.org/drawingml/2006/main">
          <a:off x="1765491" y="12829363"/>
          <a:ext cx="702002" cy="19933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a:t>20%</a:t>
          </a:r>
        </a:p>
      </cdr:txBody>
    </cdr:sp>
  </cdr:relSizeAnchor>
  <cdr:relSizeAnchor xmlns:cdr="http://schemas.openxmlformats.org/drawingml/2006/chartDrawing">
    <cdr:from>
      <cdr:x>0.04398</cdr:x>
      <cdr:y>0.88249</cdr:y>
    </cdr:from>
    <cdr:to>
      <cdr:x>0.06124</cdr:x>
      <cdr:y>0.89542</cdr:y>
    </cdr:to>
    <cdr:sp macro="" textlink="">
      <cdr:nvSpPr>
        <cdr:cNvPr id="29" name="TextBox 1"/>
        <cdr:cNvSpPr txBox="1"/>
      </cdr:nvSpPr>
      <cdr:spPr>
        <a:xfrm xmlns:a="http://schemas.openxmlformats.org/drawingml/2006/main">
          <a:off x="1790972" y="13604630"/>
          <a:ext cx="702816" cy="19933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a:t>10%</a:t>
          </a:r>
        </a:p>
      </cdr:txBody>
    </cdr:sp>
  </cdr:relSizeAnchor>
  <cdr:relSizeAnchor xmlns:cdr="http://schemas.openxmlformats.org/drawingml/2006/chartDrawing">
    <cdr:from>
      <cdr:x>0.04336</cdr:x>
      <cdr:y>0.4758</cdr:y>
    </cdr:from>
    <cdr:to>
      <cdr:x>0.06062</cdr:x>
      <cdr:y>0.48873</cdr:y>
    </cdr:to>
    <cdr:sp macro="" textlink="">
      <cdr:nvSpPr>
        <cdr:cNvPr id="30" name="TextBox 1"/>
        <cdr:cNvSpPr txBox="1"/>
      </cdr:nvSpPr>
      <cdr:spPr>
        <a:xfrm xmlns:a="http://schemas.openxmlformats.org/drawingml/2006/main">
          <a:off x="1765491" y="7334990"/>
          <a:ext cx="702816" cy="19933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600"/>
            <a:t>90%</a:t>
          </a:r>
        </a:p>
      </cdr:txBody>
    </cdr:sp>
  </cdr:relSizeAnchor>
  <cdr:relSizeAnchor xmlns:cdr="http://schemas.openxmlformats.org/drawingml/2006/chartDrawing">
    <cdr:from>
      <cdr:x>0.52456</cdr:x>
      <cdr:y>0.37905</cdr:y>
    </cdr:from>
    <cdr:to>
      <cdr:x>0.61773</cdr:x>
      <cdr:y>0.41922</cdr:y>
    </cdr:to>
    <cdr:sp macro="" textlink="">
      <cdr:nvSpPr>
        <cdr:cNvPr id="32" name="TextBox 1"/>
        <cdr:cNvSpPr txBox="1"/>
      </cdr:nvSpPr>
      <cdr:spPr>
        <a:xfrm xmlns:a="http://schemas.openxmlformats.org/drawingml/2006/main">
          <a:off x="21359675" y="5843588"/>
          <a:ext cx="3793824" cy="61912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2000"/>
            <a:t>Presidential Party</a:t>
          </a:r>
        </a:p>
      </cdr:txBody>
    </cdr:sp>
  </cdr:relSizeAnchor>
  <cdr:relSizeAnchor xmlns:cdr="http://schemas.openxmlformats.org/drawingml/2006/chartDrawing">
    <cdr:from>
      <cdr:x>0.68866</cdr:x>
      <cdr:y>0.1215</cdr:y>
    </cdr:from>
    <cdr:to>
      <cdr:x>0.73645</cdr:x>
      <cdr:y>0.14698</cdr:y>
    </cdr:to>
    <cdr:sp macro="" textlink="">
      <cdr:nvSpPr>
        <cdr:cNvPr id="33" name="TextBox 32"/>
        <cdr:cNvSpPr txBox="1"/>
      </cdr:nvSpPr>
      <cdr:spPr>
        <a:xfrm xmlns:a="http://schemas.openxmlformats.org/drawingml/2006/main">
          <a:off x="26205257" y="1754483"/>
          <a:ext cx="1818270" cy="3679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a:t>Senate Reps</a:t>
          </a:r>
        </a:p>
      </cdr:txBody>
    </cdr:sp>
  </cdr:relSizeAnchor>
  <cdr:relSizeAnchor xmlns:cdr="http://schemas.openxmlformats.org/drawingml/2006/chartDrawing">
    <cdr:from>
      <cdr:x>0.59271</cdr:x>
      <cdr:y>0.2407</cdr:y>
    </cdr:from>
    <cdr:to>
      <cdr:x>0.65161</cdr:x>
      <cdr:y>0.27384</cdr:y>
    </cdr:to>
    <cdr:sp macro="" textlink="">
      <cdr:nvSpPr>
        <cdr:cNvPr id="34" name="TextBox 33"/>
        <cdr:cNvSpPr txBox="1"/>
      </cdr:nvSpPr>
      <cdr:spPr>
        <a:xfrm xmlns:a="http://schemas.openxmlformats.org/drawingml/2006/main">
          <a:off x="24134951" y="3710624"/>
          <a:ext cx="2398087" cy="5108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a:t>House Reps</a:t>
          </a:r>
        </a:p>
      </cdr:txBody>
    </cdr:sp>
  </cdr:relSizeAnchor>
  <cdr:relSizeAnchor xmlns:cdr="http://schemas.openxmlformats.org/drawingml/2006/chartDrawing">
    <cdr:from>
      <cdr:x>0.61951</cdr:x>
      <cdr:y>0.12582</cdr:y>
    </cdr:from>
    <cdr:to>
      <cdr:x>0.66289</cdr:x>
      <cdr:y>0.15212</cdr:y>
    </cdr:to>
    <cdr:sp macro="" textlink="">
      <cdr:nvSpPr>
        <cdr:cNvPr id="35" name="TextBox 34"/>
        <cdr:cNvSpPr txBox="1"/>
      </cdr:nvSpPr>
      <cdr:spPr>
        <a:xfrm xmlns:a="http://schemas.openxmlformats.org/drawingml/2006/main">
          <a:off x="25226122" y="1939620"/>
          <a:ext cx="1766406" cy="4054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a:t>Senate Dems</a:t>
          </a:r>
        </a:p>
      </cdr:txBody>
    </cdr:sp>
  </cdr:relSizeAnchor>
  <cdr:relSizeAnchor xmlns:cdr="http://schemas.openxmlformats.org/drawingml/2006/chartDrawing">
    <cdr:from>
      <cdr:x>0.74708</cdr:x>
      <cdr:y>0.1942</cdr:y>
    </cdr:from>
    <cdr:to>
      <cdr:x>0.77952</cdr:x>
      <cdr:y>0.21441</cdr:y>
    </cdr:to>
    <cdr:sp macro="" textlink="">
      <cdr:nvSpPr>
        <cdr:cNvPr id="36" name="TextBox 35"/>
        <cdr:cNvSpPr txBox="1"/>
      </cdr:nvSpPr>
      <cdr:spPr>
        <a:xfrm xmlns:a="http://schemas.openxmlformats.org/drawingml/2006/main">
          <a:off x="36417252" y="4210050"/>
          <a:ext cx="1581150"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2000"/>
        </a:p>
      </cdr:txBody>
    </cdr:sp>
  </cdr:relSizeAnchor>
  <cdr:relSizeAnchor xmlns:cdr="http://schemas.openxmlformats.org/drawingml/2006/chartDrawing">
    <cdr:from>
      <cdr:x>0.5878</cdr:x>
      <cdr:y>0.0902</cdr:y>
    </cdr:from>
    <cdr:to>
      <cdr:x>0.6304</cdr:x>
      <cdr:y>0.1081</cdr:y>
    </cdr:to>
    <cdr:sp macro="" textlink="">
      <cdr:nvSpPr>
        <cdr:cNvPr id="37" name="TextBox 1"/>
        <cdr:cNvSpPr txBox="1"/>
      </cdr:nvSpPr>
      <cdr:spPr>
        <a:xfrm xmlns:a="http://schemas.openxmlformats.org/drawingml/2006/main">
          <a:off x="23934951" y="1390614"/>
          <a:ext cx="1734520" cy="275849"/>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2000"/>
            <a:t>House Dems</a:t>
          </a:r>
        </a:p>
      </cdr:txBody>
    </cdr:sp>
  </cdr:relSizeAnchor>
  <cdr:relSizeAnchor xmlns:cdr="http://schemas.openxmlformats.org/drawingml/2006/chartDrawing">
    <cdr:from>
      <cdr:x>0.20532</cdr:x>
      <cdr:y>0.80963</cdr:y>
    </cdr:from>
    <cdr:to>
      <cdr:x>0.24</cdr:x>
      <cdr:y>0.84008</cdr:y>
    </cdr:to>
    <cdr:sp macro="" textlink="">
      <cdr:nvSpPr>
        <cdr:cNvPr id="39" name="TextBox 2"/>
        <cdr:cNvSpPr txBox="1"/>
      </cdr:nvSpPr>
      <cdr:spPr>
        <a:xfrm xmlns:a="http://schemas.openxmlformats.org/drawingml/2006/main">
          <a:off x="8360452" y="12481472"/>
          <a:ext cx="1412148" cy="4693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2000"/>
            <a:t>Top 1%</a:t>
          </a:r>
        </a:p>
      </cdr:txBody>
    </cdr:sp>
  </cdr:relSizeAnchor>
  <cdr:relSizeAnchor xmlns:cdr="http://schemas.openxmlformats.org/drawingml/2006/chartDrawing">
    <cdr:from>
      <cdr:x>0.20404</cdr:x>
      <cdr:y>0.72925</cdr:y>
    </cdr:from>
    <cdr:to>
      <cdr:x>0.23938</cdr:x>
      <cdr:y>0.75409</cdr:y>
    </cdr:to>
    <cdr:sp macro="" textlink="">
      <cdr:nvSpPr>
        <cdr:cNvPr id="40" name="TextBox 3"/>
        <cdr:cNvSpPr txBox="1"/>
      </cdr:nvSpPr>
      <cdr:spPr>
        <a:xfrm xmlns:a="http://schemas.openxmlformats.org/drawingml/2006/main">
          <a:off x="8308500" y="11242209"/>
          <a:ext cx="1439022" cy="3830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2000"/>
            <a:t>Top</a:t>
          </a:r>
          <a:r>
            <a:rPr lang="en-US" sz="2000" baseline="0"/>
            <a:t> 5%</a:t>
          </a:r>
          <a:endParaRPr lang="en-US" sz="2000"/>
        </a:p>
      </cdr:txBody>
    </cdr:sp>
  </cdr:relSizeAnchor>
  <cdr:relSizeAnchor xmlns:cdr="http://schemas.openxmlformats.org/drawingml/2006/chartDrawing">
    <cdr:from>
      <cdr:x>0.20339</cdr:x>
      <cdr:y>0.66468</cdr:y>
    </cdr:from>
    <cdr:to>
      <cdr:x>0.24462</cdr:x>
      <cdr:y>0.68917</cdr:y>
    </cdr:to>
    <cdr:sp macro="" textlink="">
      <cdr:nvSpPr>
        <cdr:cNvPr id="41" name="TextBox 4"/>
        <cdr:cNvSpPr txBox="1"/>
      </cdr:nvSpPr>
      <cdr:spPr>
        <a:xfrm xmlns:a="http://schemas.openxmlformats.org/drawingml/2006/main">
          <a:off x="8281784" y="10246918"/>
          <a:ext cx="1678861" cy="3774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2000"/>
            <a:t>Top 10%</a:t>
          </a:r>
        </a:p>
      </cdr:txBody>
    </cdr:sp>
  </cdr:relSizeAnchor>
  <cdr:relSizeAnchor xmlns:cdr="http://schemas.openxmlformats.org/drawingml/2006/chartDrawing">
    <cdr:from>
      <cdr:x>0.20326</cdr:x>
      <cdr:y>0.61463</cdr:y>
    </cdr:from>
    <cdr:to>
      <cdr:x>0.25431</cdr:x>
      <cdr:y>0.63897</cdr:y>
    </cdr:to>
    <cdr:sp macro="" textlink="">
      <cdr:nvSpPr>
        <cdr:cNvPr id="42" name="TextBox 5"/>
        <cdr:cNvSpPr txBox="1"/>
      </cdr:nvSpPr>
      <cdr:spPr>
        <a:xfrm xmlns:a="http://schemas.openxmlformats.org/drawingml/2006/main">
          <a:off x="8276651" y="9475284"/>
          <a:ext cx="2078724" cy="3751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2000"/>
            <a:t>Bottom 90%</a:t>
          </a:r>
        </a:p>
      </cdr:txBody>
    </cdr:sp>
  </cdr:relSizeAnchor>
  <cdr:relSizeAnchor xmlns:cdr="http://schemas.openxmlformats.org/drawingml/2006/chartDrawing">
    <cdr:from>
      <cdr:x>0.27744</cdr:x>
      <cdr:y>0.24243</cdr:y>
    </cdr:from>
    <cdr:to>
      <cdr:x>0.32245</cdr:x>
      <cdr:y>0.26791</cdr:y>
    </cdr:to>
    <cdr:sp macro="" textlink="">
      <cdr:nvSpPr>
        <cdr:cNvPr id="47" name="TextBox 10"/>
        <cdr:cNvSpPr txBox="1"/>
      </cdr:nvSpPr>
      <cdr:spPr>
        <a:xfrm xmlns:a="http://schemas.openxmlformats.org/drawingml/2006/main">
          <a:off x="11297283" y="3737293"/>
          <a:ext cx="1832704" cy="3928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2000"/>
            <a:t>Senate Reps</a:t>
          </a:r>
        </a:p>
      </cdr:txBody>
    </cdr:sp>
  </cdr:relSizeAnchor>
  <cdr:relSizeAnchor xmlns:cdr="http://schemas.openxmlformats.org/drawingml/2006/chartDrawing">
    <cdr:from>
      <cdr:x>0.2322</cdr:x>
      <cdr:y>0.19938</cdr:y>
    </cdr:from>
    <cdr:to>
      <cdr:x>0.27771</cdr:x>
      <cdr:y>0.22146</cdr:y>
    </cdr:to>
    <cdr:sp macro="" textlink="">
      <cdr:nvSpPr>
        <cdr:cNvPr id="48" name="TextBox 11"/>
        <cdr:cNvSpPr txBox="1"/>
      </cdr:nvSpPr>
      <cdr:spPr>
        <a:xfrm xmlns:a="http://schemas.openxmlformats.org/drawingml/2006/main">
          <a:off x="9455218" y="3073648"/>
          <a:ext cx="1852917" cy="3404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2000"/>
            <a:t>House Reps</a:t>
          </a:r>
        </a:p>
      </cdr:txBody>
    </cdr:sp>
  </cdr:relSizeAnchor>
  <cdr:relSizeAnchor xmlns:cdr="http://schemas.openxmlformats.org/drawingml/2006/chartDrawing">
    <cdr:from>
      <cdr:x>0.1706</cdr:x>
      <cdr:y>0.03492</cdr:y>
    </cdr:from>
    <cdr:to>
      <cdr:x>0.21398</cdr:x>
      <cdr:y>0.05902</cdr:y>
    </cdr:to>
    <cdr:sp macro="" textlink="">
      <cdr:nvSpPr>
        <cdr:cNvPr id="49" name="TextBox 12"/>
        <cdr:cNvSpPr txBox="1"/>
      </cdr:nvSpPr>
      <cdr:spPr>
        <a:xfrm xmlns:a="http://schemas.openxmlformats.org/drawingml/2006/main">
          <a:off x="6946780" y="538331"/>
          <a:ext cx="1766407" cy="37150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2000"/>
            <a:t>Senate Dems</a:t>
          </a:r>
        </a:p>
      </cdr:txBody>
    </cdr:sp>
  </cdr:relSizeAnchor>
  <cdr:relSizeAnchor xmlns:cdr="http://schemas.openxmlformats.org/drawingml/2006/chartDrawing">
    <cdr:from>
      <cdr:x>0.27128</cdr:x>
      <cdr:y>0.08869</cdr:y>
    </cdr:from>
    <cdr:to>
      <cdr:x>0.31718</cdr:x>
      <cdr:y>0.11386</cdr:y>
    </cdr:to>
    <cdr:sp macro="" textlink="">
      <cdr:nvSpPr>
        <cdr:cNvPr id="50" name="TextBox 1"/>
        <cdr:cNvSpPr txBox="1"/>
      </cdr:nvSpPr>
      <cdr:spPr>
        <a:xfrm xmlns:a="http://schemas.openxmlformats.org/drawingml/2006/main">
          <a:off x="11046468" y="1367222"/>
          <a:ext cx="1868995" cy="38809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2000"/>
            <a:t>House Dems</a:t>
          </a:r>
        </a:p>
      </cdr:txBody>
    </cdr:sp>
  </cdr:relSizeAnchor>
</c:userShapes>
</file>

<file path=xl/drawings/drawing5.xml><?xml version="1.0" encoding="utf-8"?>
<xdr:wsDr xmlns:xdr="http://schemas.openxmlformats.org/drawingml/2006/spreadsheetDrawing" xmlns:a="http://schemas.openxmlformats.org/drawingml/2006/main">
  <xdr:twoCellAnchor>
    <xdr:from>
      <xdr:col>23</xdr:col>
      <xdr:colOff>342900</xdr:colOff>
      <xdr:row>33</xdr:row>
      <xdr:rowOff>28574</xdr:rowOff>
    </xdr:from>
    <xdr:to>
      <xdr:col>41</xdr:col>
      <xdr:colOff>295276</xdr:colOff>
      <xdr:row>53</xdr:row>
      <xdr:rowOff>200024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342900</xdr:colOff>
      <xdr:row>54</xdr:row>
      <xdr:rowOff>85726</xdr:rowOff>
    </xdr:from>
    <xdr:to>
      <xdr:col>41</xdr:col>
      <xdr:colOff>295276</xdr:colOff>
      <xdr:row>76</xdr:row>
      <xdr:rowOff>114300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19</xdr:col>
      <xdr:colOff>600074</xdr:colOff>
      <xdr:row>0</xdr:row>
      <xdr:rowOff>152399</xdr:rowOff>
    </xdr:from>
    <xdr:to>
      <xdr:col>36</xdr:col>
      <xdr:colOff>142875</xdr:colOff>
      <xdr:row>10</xdr:row>
      <xdr:rowOff>133350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361949</xdr:colOff>
      <xdr:row>71</xdr:row>
      <xdr:rowOff>28575</xdr:rowOff>
    </xdr:from>
    <xdr:to>
      <xdr:col>22</xdr:col>
      <xdr:colOff>314324</xdr:colOff>
      <xdr:row>93</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17</xdr:col>
      <xdr:colOff>161923</xdr:colOff>
      <xdr:row>11</xdr:row>
      <xdr:rowOff>19050</xdr:rowOff>
    </xdr:from>
    <xdr:to>
      <xdr:col>31</xdr:col>
      <xdr:colOff>66674</xdr:colOff>
      <xdr:row>32</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8" Type="http://schemas.openxmlformats.org/officeDocument/2006/relationships/hyperlink" Target="http://www.measuringworth.com/usgdp" TargetMode="External"/><Relationship Id="rId13" Type="http://schemas.openxmlformats.org/officeDocument/2006/relationships/hyperlink" Target="http://www.census.gov/compendia/statab/past_years.html" TargetMode="External"/><Relationship Id="rId18" Type="http://schemas.openxmlformats.org/officeDocument/2006/relationships/hyperlink" Target="http://usgovernmentspending.blogspot.com/2011/03/change-to-guesstimated-state-and-local.html" TargetMode="External"/><Relationship Id="rId3" Type="http://schemas.openxmlformats.org/officeDocument/2006/relationships/hyperlink" Target="http://www.measuringworth.com/usgdp" TargetMode="External"/><Relationship Id="rId7" Type="http://schemas.openxmlformats.org/officeDocument/2006/relationships/hyperlink" Target="http://www.measuringworth.com/usgdp" TargetMode="External"/><Relationship Id="rId12" Type="http://schemas.openxmlformats.org/officeDocument/2006/relationships/hyperlink" Target="http://usgovernmentspending.blogspot.com/2014/04/gdp-go-sources.html" TargetMode="External"/><Relationship Id="rId17" Type="http://schemas.openxmlformats.org/officeDocument/2006/relationships/hyperlink" Target="http://www.census.gov/govs/local/" TargetMode="External"/><Relationship Id="rId2" Type="http://schemas.openxmlformats.org/officeDocument/2006/relationships/hyperlink" Target="http://www.measuringworth.com/usgdp" TargetMode="External"/><Relationship Id="rId16" Type="http://schemas.openxmlformats.org/officeDocument/2006/relationships/hyperlink" Target="http://www.gpo.gov/fdsys/browse/collection.action?collectionCode=BUDGET&amp;browsePath=Fiscal+Year+2015&amp;searchPath=Fiscal+Year+2015&amp;leafLevelBrowse=false&amp;isCollapsed=false&amp;isOpen=true&amp;packageid=BUDGET-2015-TAB&amp;ycord=822" TargetMode="External"/><Relationship Id="rId1" Type="http://schemas.openxmlformats.org/officeDocument/2006/relationships/hyperlink" Target="http://www.census.gov/prod/99pubs/99statab/sec31.pdf" TargetMode="External"/><Relationship Id="rId6" Type="http://schemas.openxmlformats.org/officeDocument/2006/relationships/hyperlink" Target="http://www.measuringworth.com/usgdp" TargetMode="External"/><Relationship Id="rId11" Type="http://schemas.openxmlformats.org/officeDocument/2006/relationships/hyperlink" Target="http://www.measuringworth.com/usgdp" TargetMode="External"/><Relationship Id="rId5" Type="http://schemas.openxmlformats.org/officeDocument/2006/relationships/hyperlink" Target="http://www.measuringworth.com/usgdp" TargetMode="External"/><Relationship Id="rId15" Type="http://schemas.openxmlformats.org/officeDocument/2006/relationships/hyperlink" Target="http://usgovernmentspending.blogspot.com/2014/04/gdp-go-sources.html" TargetMode="External"/><Relationship Id="rId10" Type="http://schemas.openxmlformats.org/officeDocument/2006/relationships/hyperlink" Target="http://www.measuringworth.com/usgdp" TargetMode="External"/><Relationship Id="rId19" Type="http://schemas.openxmlformats.org/officeDocument/2006/relationships/drawing" Target="../drawings/drawing7.xml"/><Relationship Id="rId4" Type="http://schemas.openxmlformats.org/officeDocument/2006/relationships/hyperlink" Target="http://www.measuringworth.com/usgdp" TargetMode="External"/><Relationship Id="rId9" Type="http://schemas.openxmlformats.org/officeDocument/2006/relationships/hyperlink" Target="http://www.measuringworth.com/usgdp" TargetMode="External"/><Relationship Id="rId14" Type="http://schemas.openxmlformats.org/officeDocument/2006/relationships/hyperlink" Target="http://www.census.gov/compendia/statab/past_years.htm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research.stlouisfed.org/fred2/series/GDIA"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tats.bls.gov/" TargetMode="External"/><Relationship Id="rId1" Type="http://schemas.openxmlformats.org/officeDocument/2006/relationships/hyperlink" Target="http://www.bls.gov/cps/documentation.htm" TargetMode="External"/><Relationship Id="rId4"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hyperlink" Target="http://finance.yahoo.com/"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javascript:__doPostBack('GridView1','Sort$Jul')" TargetMode="External"/><Relationship Id="rId13" Type="http://schemas.openxmlformats.org/officeDocument/2006/relationships/hyperlink" Target="javascript:__doPostBack('GridView1','Sort$Decm')" TargetMode="External"/><Relationship Id="rId3" Type="http://schemas.openxmlformats.org/officeDocument/2006/relationships/hyperlink" Target="javascript:__doPostBack('GridView1','Sort$Feb')" TargetMode="External"/><Relationship Id="rId7" Type="http://schemas.openxmlformats.org/officeDocument/2006/relationships/hyperlink" Target="javascript:__doPostBack('GridView1','Sort$Jun')" TargetMode="External"/><Relationship Id="rId12" Type="http://schemas.openxmlformats.org/officeDocument/2006/relationships/hyperlink" Target="javascript:__doPostBack('GridView1','Sort$Nov')" TargetMode="External"/><Relationship Id="rId2" Type="http://schemas.openxmlformats.org/officeDocument/2006/relationships/hyperlink" Target="javascript:__doPostBack('GridView1','Sort$Jan')" TargetMode="External"/><Relationship Id="rId1" Type="http://schemas.openxmlformats.org/officeDocument/2006/relationships/hyperlink" Target="javascript:__doPostBack('GridView1','Sort$DataYear')" TargetMode="External"/><Relationship Id="rId6" Type="http://schemas.openxmlformats.org/officeDocument/2006/relationships/hyperlink" Target="javascript:__doPostBack('GridView1','Sort$May')" TargetMode="External"/><Relationship Id="rId11" Type="http://schemas.openxmlformats.org/officeDocument/2006/relationships/hyperlink" Target="javascript:__doPostBack('GridView1','Sort$Oct')" TargetMode="External"/><Relationship Id="rId5" Type="http://schemas.openxmlformats.org/officeDocument/2006/relationships/hyperlink" Target="javascript:__doPostBack('GridView1','Sort$Apr')" TargetMode="External"/><Relationship Id="rId10" Type="http://schemas.openxmlformats.org/officeDocument/2006/relationships/hyperlink" Target="javascript:__doPostBack('GridView1','Sort$Sep')" TargetMode="External"/><Relationship Id="rId4" Type="http://schemas.openxmlformats.org/officeDocument/2006/relationships/hyperlink" Target="javascript:__doPostBack('GridView1','Sort$Mar')" TargetMode="External"/><Relationship Id="rId9" Type="http://schemas.openxmlformats.org/officeDocument/2006/relationships/hyperlink" Target="javascript:__doPostBack('GridView1','Sort$Aug')" TargetMode="External"/><Relationship Id="rId14" Type="http://schemas.openxmlformats.org/officeDocument/2006/relationships/hyperlink" Target="javascript:__doPostBack('GridView1','Sort$Annual')" TargetMode="External"/></Relationships>
</file>

<file path=xl/worksheets/sheet1.xml><?xml version="1.0" encoding="utf-8"?>
<worksheet xmlns="http://schemas.openxmlformats.org/spreadsheetml/2006/main" xmlns:r="http://schemas.openxmlformats.org/officeDocument/2006/relationships">
  <dimension ref="A93:AR703"/>
  <sheetViews>
    <sheetView topLeftCell="Z90" zoomScaleNormal="100" workbookViewId="0">
      <selection activeCell="AL93" sqref="AL93"/>
    </sheetView>
  </sheetViews>
  <sheetFormatPr defaultRowHeight="15"/>
  <cols>
    <col min="1" max="1" width="12" style="21" customWidth="1"/>
    <col min="2" max="2" width="17.42578125" style="20" customWidth="1"/>
    <col min="3" max="3" width="15.140625" style="22" customWidth="1"/>
    <col min="4" max="4" width="11.85546875" style="22" customWidth="1"/>
    <col min="5" max="5" width="14.28515625" style="20" customWidth="1"/>
    <col min="6" max="8" width="12" style="20" customWidth="1"/>
    <col min="9" max="9" width="10.5703125" style="22" bestFit="1" customWidth="1"/>
    <col min="10" max="10" width="9.140625" style="18"/>
    <col min="11" max="11" width="10.85546875" style="16" bestFit="1" customWidth="1"/>
    <col min="12" max="12" width="9.28515625" style="18" bestFit="1" customWidth="1"/>
    <col min="13" max="13" width="9.140625" style="18"/>
    <col min="14" max="14" width="11.7109375" style="16" customWidth="1"/>
    <col min="15" max="16" width="20.140625" style="18" customWidth="1"/>
    <col min="17" max="17" width="9.140625" style="18"/>
    <col min="18" max="18" width="15.140625" style="18" customWidth="1"/>
    <col min="19" max="19" width="16.7109375" style="18" customWidth="1"/>
    <col min="20" max="20" width="15.140625" style="18" customWidth="1"/>
    <col min="21" max="21" width="13.7109375" style="18" customWidth="1"/>
    <col min="22" max="22" width="12.7109375" style="18" customWidth="1"/>
    <col min="23" max="27" width="9.28515625" style="18" bestFit="1" customWidth="1"/>
    <col min="28" max="29" width="9.140625" style="18"/>
    <col min="30" max="30" width="15.5703125" style="18" customWidth="1"/>
    <col min="31" max="31" width="28" style="18" customWidth="1"/>
    <col min="32" max="35" width="9.28515625" style="18" bestFit="1" customWidth="1"/>
    <col min="36" max="36" width="21.140625" style="18" customWidth="1"/>
    <col min="37" max="37" width="14.85546875" style="18" customWidth="1"/>
    <col min="38" max="16384" width="9.140625" style="18"/>
  </cols>
  <sheetData>
    <row r="93" spans="1:43" ht="39.75" thickBot="1">
      <c r="A93" s="21" t="s">
        <v>135</v>
      </c>
      <c r="B93" s="20" t="s">
        <v>136</v>
      </c>
      <c r="C93" s="22" t="s">
        <v>142</v>
      </c>
      <c r="D93" s="22" t="s">
        <v>141</v>
      </c>
      <c r="E93" s="20" t="s">
        <v>138</v>
      </c>
      <c r="F93" s="20" t="s">
        <v>140</v>
      </c>
      <c r="G93" s="20" t="s">
        <v>137</v>
      </c>
      <c r="H93" s="20" t="s">
        <v>139</v>
      </c>
      <c r="I93" s="22" t="s">
        <v>2</v>
      </c>
      <c r="K93" s="16" t="s">
        <v>135</v>
      </c>
      <c r="L93" s="18" t="s">
        <v>2</v>
      </c>
      <c r="N93" s="16" t="s">
        <v>135</v>
      </c>
      <c r="O93" s="18" t="s">
        <v>293</v>
      </c>
      <c r="P93" s="18" t="s">
        <v>294</v>
      </c>
      <c r="Q93" s="18" t="s">
        <v>290</v>
      </c>
      <c r="R93" s="18" t="s">
        <v>142</v>
      </c>
      <c r="S93" s="18" t="s">
        <v>147</v>
      </c>
      <c r="T93" s="18" t="s">
        <v>141</v>
      </c>
      <c r="U93" s="18" t="s">
        <v>148</v>
      </c>
      <c r="V93" s="31" t="s">
        <v>152</v>
      </c>
      <c r="W93" s="31" t="s">
        <v>153</v>
      </c>
      <c r="X93" s="18" t="s">
        <v>154</v>
      </c>
      <c r="Y93" s="18" t="s">
        <v>155</v>
      </c>
      <c r="Z93" s="18" t="s">
        <v>156</v>
      </c>
      <c r="AA93" s="18" t="s">
        <v>157</v>
      </c>
      <c r="AB93" s="35" t="s">
        <v>161</v>
      </c>
      <c r="AD93" s="31" t="s">
        <v>315</v>
      </c>
      <c r="AE93" s="50" t="s">
        <v>316</v>
      </c>
      <c r="AF93" s="18" t="s">
        <v>317</v>
      </c>
      <c r="AG93" s="18" t="s">
        <v>320</v>
      </c>
      <c r="AH93" s="18" t="s">
        <v>319</v>
      </c>
      <c r="AI93" s="18" t="s">
        <v>318</v>
      </c>
      <c r="AJ93" s="15" t="s">
        <v>321</v>
      </c>
      <c r="AK93" s="18" t="s">
        <v>314</v>
      </c>
      <c r="AL93" s="18" t="s">
        <v>322</v>
      </c>
      <c r="AM93" s="18" t="s">
        <v>313</v>
      </c>
      <c r="AN93" s="18" t="s">
        <v>313</v>
      </c>
      <c r="AO93" s="18" t="s">
        <v>323</v>
      </c>
      <c r="AP93" s="18" t="s">
        <v>394</v>
      </c>
      <c r="AQ93" s="18" t="s">
        <v>395</v>
      </c>
    </row>
    <row r="94" spans="1:43" ht="15.75" thickTop="1">
      <c r="A94" s="21">
        <v>23377</v>
      </c>
      <c r="B94" s="20">
        <v>5.6</v>
      </c>
      <c r="C94" s="22">
        <f>(E94/100)</f>
        <v>0.67</v>
      </c>
      <c r="D94" s="22">
        <f>G94/435</f>
        <v>0.59310344827586203</v>
      </c>
      <c r="E94" s="20">
        <v>67</v>
      </c>
      <c r="F94" s="20">
        <v>33</v>
      </c>
      <c r="G94" s="20">
        <v>258</v>
      </c>
      <c r="H94" s="20">
        <v>176</v>
      </c>
      <c r="I94" s="22">
        <v>1</v>
      </c>
      <c r="K94" s="16">
        <v>23377</v>
      </c>
      <c r="L94" s="18">
        <v>1</v>
      </c>
      <c r="N94" s="47">
        <v>6230</v>
      </c>
      <c r="O94" s="18">
        <v>1</v>
      </c>
      <c r="P94" s="18">
        <v>-0.2</v>
      </c>
      <c r="Q94" s="44" t="s">
        <v>272</v>
      </c>
      <c r="R94" s="17">
        <v>1.53</v>
      </c>
      <c r="S94" s="17">
        <v>1.42</v>
      </c>
      <c r="T94" s="17">
        <v>1.4827586206896552</v>
      </c>
      <c r="U94" s="17">
        <v>1.4965517241379311</v>
      </c>
      <c r="X94" s="18">
        <v>11291.16</v>
      </c>
      <c r="Y94" s="18">
        <v>299510.84999999998</v>
      </c>
      <c r="Z94" s="18">
        <v>103247.63</v>
      </c>
      <c r="AA94" s="18">
        <v>68561.119999999995</v>
      </c>
      <c r="AB94" s="18">
        <v>5.23</v>
      </c>
      <c r="AF94" s="18">
        <f>X94/1056904.81</f>
        <v>1.0683232674473304E-2</v>
      </c>
      <c r="AG94" s="18">
        <f>Y94/1056904.81</f>
        <v>0.28338488685655616</v>
      </c>
      <c r="AH94" s="18">
        <f>Z94/1056904.81</f>
        <v>9.7688674536356782E-2</v>
      </c>
      <c r="AI94" s="18">
        <f>AA94/1056904.81</f>
        <v>6.4869720859724339E-2</v>
      </c>
      <c r="AJ94" s="22">
        <f t="shared" ref="AJ94:AJ124" si="0">AB94/100</f>
        <v>5.2300000000000006E-2</v>
      </c>
      <c r="AN94" s="17"/>
    </row>
    <row r="95" spans="1:43">
      <c r="A95" s="21">
        <v>23378</v>
      </c>
      <c r="B95" s="20">
        <v>5.4</v>
      </c>
      <c r="C95" s="22">
        <f t="shared" ref="C95:C158" si="1">(E95/100)</f>
        <v>0.67</v>
      </c>
      <c r="D95" s="22">
        <f t="shared" ref="D95:D158" si="2">G95/435</f>
        <v>0.59310344827586203</v>
      </c>
      <c r="E95" s="20">
        <v>67</v>
      </c>
      <c r="F95" s="20">
        <v>33</v>
      </c>
      <c r="G95" s="20">
        <v>258</v>
      </c>
      <c r="H95" s="20">
        <v>176</v>
      </c>
      <c r="I95" s="22">
        <v>1</v>
      </c>
      <c r="K95" s="16">
        <v>23378</v>
      </c>
      <c r="L95" s="18">
        <v>1</v>
      </c>
      <c r="N95" s="47">
        <v>6595</v>
      </c>
      <c r="O95" s="18">
        <v>1</v>
      </c>
      <c r="P95" s="18">
        <v>-0.2</v>
      </c>
      <c r="Q95" s="44" t="s">
        <v>272</v>
      </c>
      <c r="R95" s="17">
        <v>1.53</v>
      </c>
      <c r="S95" s="17">
        <v>1.42</v>
      </c>
      <c r="T95" s="17">
        <v>1.4827586206896552</v>
      </c>
      <c r="U95" s="17">
        <v>1.4965517241379311</v>
      </c>
      <c r="X95" s="18">
        <v>10755.19</v>
      </c>
      <c r="Y95" s="18">
        <v>255830.08</v>
      </c>
      <c r="Z95" s="18">
        <v>94380.06</v>
      </c>
      <c r="AA95" s="18">
        <v>64272.69</v>
      </c>
      <c r="AB95" s="18">
        <v>3.38</v>
      </c>
      <c r="AF95" s="18">
        <f t="shared" ref="AF95:AF158" si="3">X95/1056904.81</f>
        <v>1.0176119834292362E-2</v>
      </c>
      <c r="AG95" s="18">
        <f t="shared" ref="AG95:AG158" si="4">Y95/1056904.81</f>
        <v>0.24205593311662568</v>
      </c>
      <c r="AH95" s="18">
        <f t="shared" ref="AH95:AH158" si="5">Z95/1056904.81</f>
        <v>8.9298543356993512E-2</v>
      </c>
      <c r="AI95" s="18">
        <f t="shared" ref="AI95:AI158" si="6">AA95/1056904.81</f>
        <v>6.0812184211745612E-2</v>
      </c>
      <c r="AJ95" s="22">
        <f t="shared" si="0"/>
        <v>3.3799999999999997E-2</v>
      </c>
      <c r="AN95" s="17"/>
    </row>
    <row r="96" spans="1:43" ht="15.75" thickBot="1">
      <c r="A96" s="21">
        <v>23379</v>
      </c>
      <c r="B96" s="20">
        <v>5.4</v>
      </c>
      <c r="C96" s="22">
        <f t="shared" si="1"/>
        <v>0.67</v>
      </c>
      <c r="D96" s="22">
        <f t="shared" si="2"/>
        <v>0.59310344827586203</v>
      </c>
      <c r="E96" s="20">
        <v>67</v>
      </c>
      <c r="F96" s="20">
        <v>33</v>
      </c>
      <c r="G96" s="20">
        <v>258</v>
      </c>
      <c r="H96" s="20">
        <v>176</v>
      </c>
      <c r="I96" s="22">
        <v>1</v>
      </c>
      <c r="K96" s="16">
        <v>23379</v>
      </c>
      <c r="L96" s="18">
        <v>1</v>
      </c>
      <c r="N96" s="47">
        <v>6960</v>
      </c>
      <c r="O96" s="18">
        <v>1</v>
      </c>
      <c r="P96" s="18">
        <v>-0.2</v>
      </c>
      <c r="Q96" s="44" t="s">
        <v>272</v>
      </c>
      <c r="R96" s="17">
        <v>1.47</v>
      </c>
      <c r="S96" s="17">
        <v>1.48</v>
      </c>
      <c r="T96" s="17">
        <v>1.439080459770115</v>
      </c>
      <c r="U96" s="17">
        <v>1.5448275862068965</v>
      </c>
      <c r="X96" s="18">
        <v>10607.71</v>
      </c>
      <c r="Y96" s="18">
        <v>250311.52</v>
      </c>
      <c r="Z96" s="18">
        <v>92466.76</v>
      </c>
      <c r="AA96" s="18">
        <v>62282.55</v>
      </c>
      <c r="AB96" s="18">
        <v>2.95</v>
      </c>
      <c r="AF96" s="18">
        <f t="shared" si="3"/>
        <v>1.0036580304710694E-2</v>
      </c>
      <c r="AG96" s="18">
        <f t="shared" si="4"/>
        <v>0.23683449789579439</v>
      </c>
      <c r="AH96" s="18">
        <f t="shared" si="5"/>
        <v>8.7488257338898839E-2</v>
      </c>
      <c r="AI96" s="18">
        <f t="shared" si="6"/>
        <v>5.8929195335954615E-2</v>
      </c>
      <c r="AJ96" s="22">
        <f t="shared" si="0"/>
        <v>2.9500000000000002E-2</v>
      </c>
      <c r="AN96" s="17"/>
    </row>
    <row r="97" spans="1:44" ht="15.75" thickBot="1">
      <c r="A97" s="21">
        <v>23380</v>
      </c>
      <c r="B97" s="20">
        <v>5.3</v>
      </c>
      <c r="C97" s="22">
        <f t="shared" si="1"/>
        <v>0.67</v>
      </c>
      <c r="D97" s="22">
        <f t="shared" si="2"/>
        <v>0.59310344827586203</v>
      </c>
      <c r="E97" s="20">
        <v>67</v>
      </c>
      <c r="F97" s="20">
        <v>33</v>
      </c>
      <c r="G97" s="20">
        <v>258</v>
      </c>
      <c r="H97" s="20">
        <v>176</v>
      </c>
      <c r="I97" s="22">
        <v>1</v>
      </c>
      <c r="K97" s="16">
        <v>23380</v>
      </c>
      <c r="L97" s="18">
        <v>1</v>
      </c>
      <c r="N97" s="47">
        <v>7325</v>
      </c>
      <c r="O97" s="18">
        <v>1</v>
      </c>
      <c r="P97" s="18">
        <v>-0.2</v>
      </c>
      <c r="Q97" s="44" t="s">
        <v>272</v>
      </c>
      <c r="R97" s="17">
        <v>1.47</v>
      </c>
      <c r="S97" s="17">
        <v>1.48</v>
      </c>
      <c r="T97" s="17">
        <v>1.439080459770115</v>
      </c>
      <c r="U97" s="17">
        <v>1.5448275862068965</v>
      </c>
      <c r="X97" s="18">
        <v>9675.73</v>
      </c>
      <c r="Y97" s="18">
        <v>203412.5</v>
      </c>
      <c r="Z97" s="18">
        <v>77289.070000000007</v>
      </c>
      <c r="AA97" s="18">
        <v>53600.34</v>
      </c>
      <c r="AB97" s="18">
        <v>5.16</v>
      </c>
      <c r="AF97" s="18">
        <f t="shared" si="3"/>
        <v>9.1547790382371323E-3</v>
      </c>
      <c r="AG97" s="18">
        <f t="shared" si="4"/>
        <v>0.19246056794840397</v>
      </c>
      <c r="AH97" s="18">
        <f t="shared" si="5"/>
        <v>7.3127749319259888E-2</v>
      </c>
      <c r="AI97" s="18">
        <f t="shared" si="6"/>
        <v>5.0714444189160227E-2</v>
      </c>
      <c r="AJ97" s="22">
        <f t="shared" si="0"/>
        <v>5.16E-2</v>
      </c>
      <c r="AN97" s="17"/>
      <c r="AR97" s="71"/>
    </row>
    <row r="98" spans="1:44" ht="15.75" thickBot="1">
      <c r="A98" s="21">
        <v>23381</v>
      </c>
      <c r="B98" s="20">
        <v>5.0999999999999996</v>
      </c>
      <c r="C98" s="22">
        <f t="shared" si="1"/>
        <v>0.67</v>
      </c>
      <c r="D98" s="22">
        <f t="shared" si="2"/>
        <v>0.59310344827586203</v>
      </c>
      <c r="E98" s="20">
        <v>67</v>
      </c>
      <c r="F98" s="20">
        <v>33</v>
      </c>
      <c r="G98" s="20">
        <v>258</v>
      </c>
      <c r="H98" s="20">
        <v>176</v>
      </c>
      <c r="I98" s="22">
        <v>1</v>
      </c>
      <c r="K98" s="16">
        <v>23381</v>
      </c>
      <c r="L98" s="18">
        <v>1</v>
      </c>
      <c r="N98" s="47">
        <v>7691</v>
      </c>
      <c r="O98" s="18">
        <v>-0.2</v>
      </c>
      <c r="P98" s="18">
        <v>1</v>
      </c>
      <c r="Q98" s="44" t="s">
        <v>287</v>
      </c>
      <c r="R98" s="17">
        <v>1.37</v>
      </c>
      <c r="S98" s="17">
        <v>1.5899999999999999</v>
      </c>
      <c r="T98" s="17">
        <v>1.3034482758620689</v>
      </c>
      <c r="U98" s="17">
        <v>1.6896551724137931</v>
      </c>
      <c r="X98" s="18">
        <v>7880.14</v>
      </c>
      <c r="Y98" s="18">
        <v>192046.68</v>
      </c>
      <c r="Z98" s="18">
        <v>75605.3</v>
      </c>
      <c r="AA98" s="18">
        <v>53196.57</v>
      </c>
      <c r="AB98" s="18">
        <v>8.73</v>
      </c>
      <c r="AF98" s="18">
        <f t="shared" si="3"/>
        <v>7.4558653962413131E-3</v>
      </c>
      <c r="AG98" s="18">
        <f t="shared" si="4"/>
        <v>0.18170669504285819</v>
      </c>
      <c r="AH98" s="18">
        <f t="shared" si="5"/>
        <v>7.1534635176842457E-2</v>
      </c>
      <c r="AI98" s="18">
        <f t="shared" si="6"/>
        <v>5.0332413569013842E-2</v>
      </c>
      <c r="AJ98" s="22">
        <f t="shared" si="0"/>
        <v>8.7300000000000003E-2</v>
      </c>
      <c r="AN98" s="17"/>
      <c r="AR98" s="71"/>
    </row>
    <row r="99" spans="1:44" ht="15.75" thickBot="1">
      <c r="A99" s="21">
        <v>23382</v>
      </c>
      <c r="B99" s="20">
        <v>5.2</v>
      </c>
      <c r="C99" s="22">
        <f t="shared" si="1"/>
        <v>0.67</v>
      </c>
      <c r="D99" s="22">
        <f t="shared" si="2"/>
        <v>0.59310344827586203</v>
      </c>
      <c r="E99" s="20">
        <v>67</v>
      </c>
      <c r="F99" s="20">
        <v>33</v>
      </c>
      <c r="G99" s="20">
        <v>258</v>
      </c>
      <c r="H99" s="20">
        <v>176</v>
      </c>
      <c r="I99" s="22">
        <v>1</v>
      </c>
      <c r="K99" s="16">
        <v>23382</v>
      </c>
      <c r="L99" s="18">
        <v>1</v>
      </c>
      <c r="N99" s="47">
        <v>8056</v>
      </c>
      <c r="O99" s="18">
        <v>-0.2</v>
      </c>
      <c r="P99" s="18">
        <v>1</v>
      </c>
      <c r="Q99" s="44" t="s">
        <v>287</v>
      </c>
      <c r="R99" s="17">
        <v>1.37</v>
      </c>
      <c r="S99" s="17">
        <v>1.5899999999999999</v>
      </c>
      <c r="T99" s="17">
        <v>1.3034482758620689</v>
      </c>
      <c r="U99" s="17">
        <v>1.6896551724137931</v>
      </c>
      <c r="X99" s="18">
        <v>8883.64</v>
      </c>
      <c r="Y99" s="18">
        <v>228322.96</v>
      </c>
      <c r="Z99" s="18">
        <v>87035.66</v>
      </c>
      <c r="AA99" s="18">
        <v>60188.74</v>
      </c>
      <c r="AB99" s="18">
        <v>6.93</v>
      </c>
      <c r="AF99" s="18">
        <f t="shared" si="3"/>
        <v>8.4053359545217688E-3</v>
      </c>
      <c r="AG99" s="18">
        <f t="shared" si="4"/>
        <v>0.21602982391574127</v>
      </c>
      <c r="AH99" s="18">
        <f t="shared" si="5"/>
        <v>8.2349573184362743E-2</v>
      </c>
      <c r="AI99" s="18">
        <f t="shared" si="6"/>
        <v>5.6948118156449679E-2</v>
      </c>
      <c r="AJ99" s="22">
        <f t="shared" si="0"/>
        <v>6.93E-2</v>
      </c>
      <c r="AN99" s="17"/>
      <c r="AR99" s="71"/>
    </row>
    <row r="100" spans="1:44" ht="15.75" thickBot="1">
      <c r="A100" s="21">
        <v>23383</v>
      </c>
      <c r="B100" s="20">
        <v>4.9000000000000004</v>
      </c>
      <c r="C100" s="22">
        <f t="shared" si="1"/>
        <v>0.67</v>
      </c>
      <c r="D100" s="22">
        <f t="shared" si="2"/>
        <v>0.59310344827586203</v>
      </c>
      <c r="E100" s="20">
        <v>67</v>
      </c>
      <c r="F100" s="20">
        <v>33</v>
      </c>
      <c r="G100" s="20">
        <v>258</v>
      </c>
      <c r="H100" s="20">
        <v>176</v>
      </c>
      <c r="I100" s="22">
        <v>1</v>
      </c>
      <c r="K100" s="16">
        <v>23383</v>
      </c>
      <c r="L100" s="18">
        <v>1</v>
      </c>
      <c r="N100" s="47">
        <v>8421</v>
      </c>
      <c r="O100" s="18">
        <v>-0.2</v>
      </c>
      <c r="P100" s="18">
        <v>1</v>
      </c>
      <c r="Q100" s="44" t="s">
        <v>287</v>
      </c>
      <c r="R100" s="17">
        <v>1.43</v>
      </c>
      <c r="S100" s="17">
        <v>1.51</v>
      </c>
      <c r="T100" s="17">
        <v>1.4758620689655173</v>
      </c>
      <c r="U100" s="17">
        <v>1.5172413793103448</v>
      </c>
      <c r="X100" s="18">
        <v>10290.19</v>
      </c>
      <c r="Y100" s="18">
        <v>233686.49</v>
      </c>
      <c r="Z100" s="18">
        <v>90252.93</v>
      </c>
      <c r="AA100" s="18">
        <v>63272.81</v>
      </c>
      <c r="AB100" s="18">
        <v>4.8</v>
      </c>
      <c r="AF100" s="18">
        <f t="shared" si="3"/>
        <v>9.7361558984673368E-3</v>
      </c>
      <c r="AG100" s="18">
        <f t="shared" si="4"/>
        <v>0.22110457610652748</v>
      </c>
      <c r="AH100" s="18">
        <f t="shared" si="5"/>
        <v>8.5393622156000965E-2</v>
      </c>
      <c r="AI100" s="18">
        <f t="shared" si="6"/>
        <v>5.9866138749051577E-2</v>
      </c>
      <c r="AJ100" s="22">
        <f t="shared" si="0"/>
        <v>4.8000000000000001E-2</v>
      </c>
      <c r="AN100" s="17"/>
      <c r="AR100" s="71"/>
    </row>
    <row r="101" spans="1:44" ht="15.75" thickBot="1">
      <c r="A101" s="21">
        <v>23384</v>
      </c>
      <c r="B101" s="20">
        <v>5</v>
      </c>
      <c r="C101" s="22">
        <f t="shared" si="1"/>
        <v>0.67</v>
      </c>
      <c r="D101" s="22">
        <f t="shared" si="2"/>
        <v>0.59310344827586203</v>
      </c>
      <c r="E101" s="20">
        <v>67</v>
      </c>
      <c r="F101" s="20">
        <v>33</v>
      </c>
      <c r="G101" s="20">
        <v>258</v>
      </c>
      <c r="H101" s="20">
        <v>176</v>
      </c>
      <c r="I101" s="22">
        <v>1</v>
      </c>
      <c r="K101" s="16">
        <v>23384</v>
      </c>
      <c r="L101" s="18">
        <v>1</v>
      </c>
      <c r="N101" s="47">
        <v>8786</v>
      </c>
      <c r="O101" s="18">
        <v>-0.2</v>
      </c>
      <c r="P101" s="18">
        <v>1</v>
      </c>
      <c r="Q101" s="44" t="s">
        <v>287</v>
      </c>
      <c r="R101" s="17">
        <v>1.43</v>
      </c>
      <c r="S101" s="17">
        <v>1.51</v>
      </c>
      <c r="T101" s="17">
        <v>1.4758620689655173</v>
      </c>
      <c r="U101" s="17">
        <v>1.5172413793103448</v>
      </c>
      <c r="X101" s="18">
        <v>9709.17</v>
      </c>
      <c r="Y101" s="18">
        <v>251290.62</v>
      </c>
      <c r="Z101" s="18">
        <v>95267.59</v>
      </c>
      <c r="AA101" s="18">
        <v>66633.23</v>
      </c>
      <c r="AB101" s="18">
        <v>5.8</v>
      </c>
      <c r="AF101" s="18">
        <f t="shared" si="3"/>
        <v>9.1864185952564639E-3</v>
      </c>
      <c r="AG101" s="18">
        <f t="shared" si="4"/>
        <v>0.23776088217443156</v>
      </c>
      <c r="AH101" s="18">
        <f t="shared" si="5"/>
        <v>9.0138287855838217E-2</v>
      </c>
      <c r="AI101" s="18">
        <f t="shared" si="6"/>
        <v>6.3045630381793782E-2</v>
      </c>
      <c r="AJ101" s="22">
        <f t="shared" si="0"/>
        <v>5.7999999999999996E-2</v>
      </c>
      <c r="AN101" s="17"/>
      <c r="AR101" s="71"/>
    </row>
    <row r="102" spans="1:44" ht="15.75" thickBot="1">
      <c r="A102" s="21">
        <v>23385</v>
      </c>
      <c r="B102" s="20">
        <v>5.0999999999999996</v>
      </c>
      <c r="C102" s="22">
        <f t="shared" si="1"/>
        <v>0.67</v>
      </c>
      <c r="D102" s="22">
        <f t="shared" si="2"/>
        <v>0.59310344827586203</v>
      </c>
      <c r="E102" s="20">
        <v>67</v>
      </c>
      <c r="F102" s="20">
        <v>33</v>
      </c>
      <c r="G102" s="20">
        <v>258</v>
      </c>
      <c r="H102" s="20">
        <v>176</v>
      </c>
      <c r="I102" s="22">
        <v>1</v>
      </c>
      <c r="K102" s="16">
        <v>23385</v>
      </c>
      <c r="L102" s="18">
        <v>1</v>
      </c>
      <c r="N102" s="47">
        <v>9152</v>
      </c>
      <c r="O102" s="18">
        <v>-0.2</v>
      </c>
      <c r="P102" s="18">
        <v>1</v>
      </c>
      <c r="Q102" s="44" t="s">
        <v>273</v>
      </c>
      <c r="R102" s="17">
        <v>1.4</v>
      </c>
      <c r="S102" s="17">
        <v>1.54</v>
      </c>
      <c r="T102" s="17">
        <v>1.4206896551724137</v>
      </c>
      <c r="U102" s="17">
        <v>1.5678160919540229</v>
      </c>
      <c r="X102" s="18">
        <v>9648.94</v>
      </c>
      <c r="Y102" s="18">
        <v>273786.13</v>
      </c>
      <c r="Z102" s="18">
        <v>100990.77</v>
      </c>
      <c r="AA102" s="18">
        <v>68695.070000000007</v>
      </c>
      <c r="AB102" s="18">
        <v>4.92</v>
      </c>
      <c r="AF102" s="18">
        <f t="shared" si="3"/>
        <v>9.1294314385796018E-3</v>
      </c>
      <c r="AG102" s="18">
        <f t="shared" si="4"/>
        <v>0.25904521146043419</v>
      </c>
      <c r="AH102" s="18">
        <f t="shared" si="5"/>
        <v>9.5553326131612548E-2</v>
      </c>
      <c r="AI102" s="18">
        <f t="shared" si="6"/>
        <v>6.4996458858012016E-2</v>
      </c>
      <c r="AJ102" s="22">
        <f t="shared" si="0"/>
        <v>4.9200000000000001E-2</v>
      </c>
      <c r="AN102" s="17"/>
      <c r="AR102" s="71"/>
    </row>
    <row r="103" spans="1:44" ht="15.75" thickBot="1">
      <c r="A103" s="21">
        <v>23386</v>
      </c>
      <c r="B103" s="20">
        <v>5.0999999999999996</v>
      </c>
      <c r="C103" s="22">
        <f t="shared" si="1"/>
        <v>0.67</v>
      </c>
      <c r="D103" s="22">
        <f t="shared" si="2"/>
        <v>0.59310344827586203</v>
      </c>
      <c r="E103" s="20">
        <v>67</v>
      </c>
      <c r="F103" s="20">
        <v>33</v>
      </c>
      <c r="G103" s="20">
        <v>258</v>
      </c>
      <c r="H103" s="20">
        <v>176</v>
      </c>
      <c r="I103" s="22">
        <v>1</v>
      </c>
      <c r="K103" s="16">
        <v>23386</v>
      </c>
      <c r="L103" s="18">
        <v>1</v>
      </c>
      <c r="N103" s="47">
        <v>9517</v>
      </c>
      <c r="O103" s="18">
        <v>-0.2</v>
      </c>
      <c r="P103" s="18">
        <v>1</v>
      </c>
      <c r="Q103" s="44" t="s">
        <v>273</v>
      </c>
      <c r="R103" s="17">
        <v>1.4</v>
      </c>
      <c r="S103" s="17">
        <v>1.54</v>
      </c>
      <c r="T103" s="17">
        <v>1.4206896551724137</v>
      </c>
      <c r="U103" s="17">
        <v>1.5678160919540229</v>
      </c>
      <c r="X103" s="18">
        <v>9771.42</v>
      </c>
      <c r="Y103" s="18">
        <v>283202.71000000002</v>
      </c>
      <c r="Z103" s="18">
        <v>102995.94</v>
      </c>
      <c r="AA103" s="18">
        <v>69291.61</v>
      </c>
      <c r="AB103" s="18">
        <v>4.0199999999999996</v>
      </c>
      <c r="AF103" s="18">
        <f t="shared" si="3"/>
        <v>9.2453169931169098E-3</v>
      </c>
      <c r="AG103" s="18">
        <f t="shared" si="4"/>
        <v>0.26795479339336153</v>
      </c>
      <c r="AH103" s="18">
        <f t="shared" si="5"/>
        <v>9.7450535777200212E-2</v>
      </c>
      <c r="AI103" s="18">
        <f t="shared" si="6"/>
        <v>6.5560880548930417E-2</v>
      </c>
      <c r="AJ103" s="22">
        <f t="shared" si="0"/>
        <v>4.0199999999999993E-2</v>
      </c>
      <c r="AN103" s="17"/>
      <c r="AR103" s="71"/>
    </row>
    <row r="104" spans="1:44" ht="15.75" thickBot="1">
      <c r="A104" s="21">
        <v>23387</v>
      </c>
      <c r="B104" s="20">
        <v>4.8</v>
      </c>
      <c r="C104" s="22">
        <f t="shared" si="1"/>
        <v>0.67</v>
      </c>
      <c r="D104" s="22">
        <f t="shared" si="2"/>
        <v>0.59310344827586203</v>
      </c>
      <c r="E104" s="20">
        <v>67</v>
      </c>
      <c r="F104" s="20">
        <v>33</v>
      </c>
      <c r="G104" s="20">
        <v>258</v>
      </c>
      <c r="H104" s="20">
        <v>176</v>
      </c>
      <c r="I104" s="22">
        <v>1</v>
      </c>
      <c r="K104" s="16">
        <v>23387</v>
      </c>
      <c r="L104" s="18">
        <v>1</v>
      </c>
      <c r="N104" s="47">
        <v>9882</v>
      </c>
      <c r="O104" s="18">
        <v>-0.2</v>
      </c>
      <c r="P104" s="18">
        <v>1</v>
      </c>
      <c r="Q104" s="44" t="s">
        <v>273</v>
      </c>
      <c r="R104" s="17">
        <v>1.47</v>
      </c>
      <c r="S104" s="17">
        <v>1.48</v>
      </c>
      <c r="T104" s="17">
        <v>1.4482758620689655</v>
      </c>
      <c r="U104" s="17">
        <v>1.5448275862068965</v>
      </c>
      <c r="X104" s="18">
        <v>9738.32</v>
      </c>
      <c r="Y104" s="18">
        <v>295857.95</v>
      </c>
      <c r="Z104" s="18">
        <v>105905.88</v>
      </c>
      <c r="AA104" s="18">
        <v>70746.789999999994</v>
      </c>
      <c r="AB104" s="18">
        <v>4.57</v>
      </c>
      <c r="AF104" s="18">
        <f t="shared" si="3"/>
        <v>9.2139991301581833E-3</v>
      </c>
      <c r="AG104" s="18">
        <f t="shared" si="4"/>
        <v>0.27992866263897503</v>
      </c>
      <c r="AH104" s="18">
        <f t="shared" si="5"/>
        <v>0.10020380170282317</v>
      </c>
      <c r="AI104" s="18">
        <f t="shared" si="6"/>
        <v>6.6937712205132255E-2</v>
      </c>
      <c r="AJ104" s="22">
        <f t="shared" si="0"/>
        <v>4.5700000000000005E-2</v>
      </c>
      <c r="AN104" s="17"/>
      <c r="AR104" s="71"/>
    </row>
    <row r="105" spans="1:44" ht="15.75" thickBot="1">
      <c r="A105" s="21">
        <v>23388</v>
      </c>
      <c r="B105" s="20">
        <v>5</v>
      </c>
      <c r="C105" s="22">
        <f t="shared" si="1"/>
        <v>0.67</v>
      </c>
      <c r="D105" s="22">
        <f t="shared" si="2"/>
        <v>0.59310344827586203</v>
      </c>
      <c r="E105" s="20">
        <v>67</v>
      </c>
      <c r="F105" s="20">
        <v>33</v>
      </c>
      <c r="G105" s="20">
        <v>258</v>
      </c>
      <c r="H105" s="20">
        <v>176</v>
      </c>
      <c r="I105" s="22">
        <v>1</v>
      </c>
      <c r="K105" s="16">
        <v>23388</v>
      </c>
      <c r="L105" s="18">
        <v>1</v>
      </c>
      <c r="N105" s="47">
        <v>10247</v>
      </c>
      <c r="O105" s="18">
        <v>-0.2</v>
      </c>
      <c r="P105" s="18">
        <v>1</v>
      </c>
      <c r="Q105" s="44" t="s">
        <v>273</v>
      </c>
      <c r="R105" s="17">
        <v>1.47</v>
      </c>
      <c r="S105" s="17">
        <v>1.48</v>
      </c>
      <c r="T105" s="17">
        <v>1.4482758620689655</v>
      </c>
      <c r="U105" s="17">
        <v>1.5448275862068965</v>
      </c>
      <c r="X105" s="18">
        <v>9685.99</v>
      </c>
      <c r="Y105" s="18">
        <v>316935.2</v>
      </c>
      <c r="Z105" s="18">
        <v>112459.27</v>
      </c>
      <c r="AA105" s="18">
        <v>74538.3</v>
      </c>
      <c r="AB105" s="18">
        <v>5.0199999999999996</v>
      </c>
      <c r="AF105" s="18">
        <f t="shared" si="3"/>
        <v>9.1644866295953371E-3</v>
      </c>
      <c r="AG105" s="18">
        <f t="shared" si="4"/>
        <v>0.29987109245912125</v>
      </c>
      <c r="AH105" s="18">
        <f t="shared" si="5"/>
        <v>0.1064043506434605</v>
      </c>
      <c r="AI105" s="18">
        <f t="shared" si="6"/>
        <v>7.0525083521949347E-2</v>
      </c>
      <c r="AJ105" s="22">
        <f t="shared" si="0"/>
        <v>5.0199999999999995E-2</v>
      </c>
      <c r="AN105" s="17"/>
      <c r="AR105" s="71"/>
    </row>
    <row r="106" spans="1:44" ht="15.75" thickBot="1">
      <c r="A106" s="21">
        <v>23743</v>
      </c>
      <c r="B106" s="20">
        <v>4.9000000000000004</v>
      </c>
      <c r="C106" s="22">
        <f t="shared" si="1"/>
        <v>0.67</v>
      </c>
      <c r="D106" s="22">
        <f t="shared" si="2"/>
        <v>0.59310344827586203</v>
      </c>
      <c r="E106" s="20">
        <v>67</v>
      </c>
      <c r="F106" s="20">
        <v>33</v>
      </c>
      <c r="G106" s="20">
        <v>258</v>
      </c>
      <c r="H106" s="20">
        <v>176</v>
      </c>
      <c r="I106" s="23">
        <v>1</v>
      </c>
      <c r="K106" s="16">
        <v>23743</v>
      </c>
      <c r="L106" s="18">
        <v>1</v>
      </c>
      <c r="N106" s="47">
        <v>10613</v>
      </c>
      <c r="O106" s="18">
        <v>-0.2</v>
      </c>
      <c r="P106" s="18">
        <v>1</v>
      </c>
      <c r="Q106" s="44" t="s">
        <v>274</v>
      </c>
      <c r="R106" s="17">
        <v>1.3900000000000001</v>
      </c>
      <c r="S106" s="17">
        <v>1.56</v>
      </c>
      <c r="T106" s="17">
        <v>1.3747126436781609</v>
      </c>
      <c r="U106" s="17">
        <v>1.613793103448276</v>
      </c>
      <c r="W106" s="32">
        <v>103.8</v>
      </c>
      <c r="X106" s="18">
        <v>10535.73</v>
      </c>
      <c r="Y106" s="18">
        <v>310520.02</v>
      </c>
      <c r="Z106" s="18">
        <v>111437</v>
      </c>
      <c r="AA106" s="18">
        <v>73775.28</v>
      </c>
      <c r="AB106" s="18">
        <v>4.6100000000000003</v>
      </c>
      <c r="AE106" s="46">
        <f>W106/17378.7</f>
        <v>5.9728288076783646E-3</v>
      </c>
      <c r="AF106" s="18">
        <f t="shared" si="3"/>
        <v>9.9684757797629843E-3</v>
      </c>
      <c r="AG106" s="18">
        <f t="shared" si="4"/>
        <v>0.29380131215411914</v>
      </c>
      <c r="AH106" s="18">
        <f t="shared" si="5"/>
        <v>0.10543712068071674</v>
      </c>
      <c r="AI106" s="18">
        <f t="shared" si="6"/>
        <v>6.9803145280415549E-2</v>
      </c>
      <c r="AJ106" s="22">
        <f t="shared" si="0"/>
        <v>4.6100000000000002E-2</v>
      </c>
      <c r="AN106" s="17"/>
      <c r="AR106" s="71"/>
    </row>
    <row r="107" spans="1:44" ht="15.75" thickBot="1">
      <c r="A107" s="21">
        <v>23744</v>
      </c>
      <c r="B107" s="20">
        <v>5.0999999999999996</v>
      </c>
      <c r="C107" s="22">
        <f t="shared" si="1"/>
        <v>0.68</v>
      </c>
      <c r="D107" s="22">
        <f t="shared" si="2"/>
        <v>0.67816091954022983</v>
      </c>
      <c r="E107" s="20">
        <v>68</v>
      </c>
      <c r="F107" s="20">
        <v>32</v>
      </c>
      <c r="G107" s="20">
        <v>295</v>
      </c>
      <c r="H107" s="20">
        <v>140</v>
      </c>
      <c r="I107" s="22">
        <v>1</v>
      </c>
      <c r="K107" s="16">
        <v>23744</v>
      </c>
      <c r="L107" s="18">
        <v>1</v>
      </c>
      <c r="N107" s="47">
        <v>10978</v>
      </c>
      <c r="O107" s="18">
        <v>-0.2</v>
      </c>
      <c r="P107" s="18">
        <v>1</v>
      </c>
      <c r="Q107" s="44" t="s">
        <v>274</v>
      </c>
      <c r="R107" s="17">
        <v>1.3900000000000001</v>
      </c>
      <c r="S107" s="17">
        <v>1.56</v>
      </c>
      <c r="T107" s="17">
        <v>1.3747126436781609</v>
      </c>
      <c r="U107" s="17">
        <v>1.613793103448276</v>
      </c>
      <c r="V107" s="32">
        <v>-8.5</v>
      </c>
      <c r="W107" s="32">
        <v>92.6</v>
      </c>
      <c r="X107" s="18">
        <v>9665.44</v>
      </c>
      <c r="Y107" s="18">
        <v>250955.81</v>
      </c>
      <c r="Z107" s="18">
        <v>95293.92</v>
      </c>
      <c r="AA107" s="18">
        <v>65820.240000000005</v>
      </c>
      <c r="AB107" s="18">
        <v>8.94</v>
      </c>
      <c r="AD107" s="46">
        <f>V107/100</f>
        <v>-8.5000000000000006E-2</v>
      </c>
      <c r="AE107" s="46">
        <f t="shared" ref="AE107:AE170" si="7">W107/17378.7</f>
        <v>5.3283617301639356E-3</v>
      </c>
      <c r="AF107" s="18">
        <f t="shared" si="3"/>
        <v>9.1450430621088756E-3</v>
      </c>
      <c r="AG107" s="18">
        <f t="shared" si="4"/>
        <v>0.23744409867904753</v>
      </c>
      <c r="AH107" s="18">
        <f t="shared" si="5"/>
        <v>9.0163200222354925E-2</v>
      </c>
      <c r="AI107" s="18">
        <f t="shared" si="6"/>
        <v>6.2276412574941355E-2</v>
      </c>
      <c r="AJ107" s="22">
        <f t="shared" si="0"/>
        <v>8.9399999999999993E-2</v>
      </c>
      <c r="AK107" s="18">
        <v>92.2</v>
      </c>
      <c r="AL107" s="18">
        <v>123.203</v>
      </c>
      <c r="AM107" s="18">
        <v>-0.87</v>
      </c>
      <c r="AN107" s="17">
        <f>AM107/1412.69</f>
        <v>-6.1584636402890931E-4</v>
      </c>
      <c r="AO107" s="18">
        <f>AL107/319.634</f>
        <v>0.38545023370479986</v>
      </c>
      <c r="AR107" s="71"/>
    </row>
    <row r="108" spans="1:44" ht="15.75" thickBot="1">
      <c r="A108" s="21">
        <v>23745</v>
      </c>
      <c r="B108" s="20">
        <v>4.7</v>
      </c>
      <c r="C108" s="22">
        <f t="shared" si="1"/>
        <v>0.68</v>
      </c>
      <c r="D108" s="22">
        <f t="shared" si="2"/>
        <v>0.67816091954022983</v>
      </c>
      <c r="E108" s="20">
        <v>68</v>
      </c>
      <c r="F108" s="20">
        <v>32</v>
      </c>
      <c r="G108" s="20">
        <v>295</v>
      </c>
      <c r="H108" s="20">
        <v>140</v>
      </c>
      <c r="I108" s="22">
        <v>1</v>
      </c>
      <c r="K108" s="16">
        <v>23745</v>
      </c>
      <c r="L108" s="18">
        <v>1</v>
      </c>
      <c r="N108" s="47">
        <v>11343</v>
      </c>
      <c r="O108" s="18">
        <v>-0.2</v>
      </c>
      <c r="P108" s="18">
        <v>1</v>
      </c>
      <c r="Q108" s="44" t="s">
        <v>274</v>
      </c>
      <c r="R108" s="17">
        <v>1.47</v>
      </c>
      <c r="S108" s="17">
        <v>1.48</v>
      </c>
      <c r="T108" s="17">
        <v>1.4965517241379311</v>
      </c>
      <c r="U108" s="17">
        <v>1.5011494252873563</v>
      </c>
      <c r="V108" s="32">
        <v>-6.4</v>
      </c>
      <c r="W108" s="32">
        <v>76.7</v>
      </c>
      <c r="X108" s="18">
        <v>8564.49</v>
      </c>
      <c r="Y108" s="18">
        <v>211721.16</v>
      </c>
      <c r="Z108" s="18">
        <v>85994.61</v>
      </c>
      <c r="AA108" s="18">
        <v>61565.89</v>
      </c>
      <c r="AB108" s="17">
        <v>15.9</v>
      </c>
      <c r="AD108" s="46">
        <f t="shared" ref="AD108:AD171" si="8">V108/100</f>
        <v>-6.4000000000000001E-2</v>
      </c>
      <c r="AE108" s="46">
        <f t="shared" si="7"/>
        <v>4.4134486469068453E-3</v>
      </c>
      <c r="AF108" s="18">
        <f t="shared" si="3"/>
        <v>8.1033693091055181E-3</v>
      </c>
      <c r="AG108" s="18">
        <f t="shared" si="4"/>
        <v>0.20032188140008558</v>
      </c>
      <c r="AH108" s="18">
        <f t="shared" si="5"/>
        <v>8.1364574355565655E-2</v>
      </c>
      <c r="AI108" s="18">
        <f t="shared" si="6"/>
        <v>5.8251121025743084E-2</v>
      </c>
      <c r="AJ108" s="22">
        <f t="shared" si="0"/>
        <v>0.159</v>
      </c>
      <c r="AK108" s="18">
        <v>77.400000000000006</v>
      </c>
      <c r="AL108" s="18">
        <v>124.071</v>
      </c>
      <c r="AM108" s="18">
        <v>0.13</v>
      </c>
      <c r="AN108" s="17">
        <f t="shared" ref="AN108:AN171" si="9">AM108/1412.69</f>
        <v>9.2023019912365766E-5</v>
      </c>
      <c r="AO108" s="18">
        <f t="shared" ref="AO108:AO171" si="10">AL108/319.634</f>
        <v>0.38816583967913298</v>
      </c>
      <c r="AR108" s="71"/>
    </row>
    <row r="109" spans="1:44" ht="15.75" thickBot="1">
      <c r="A109" s="21">
        <v>23746</v>
      </c>
      <c r="B109" s="20">
        <v>4.8</v>
      </c>
      <c r="C109" s="22">
        <f t="shared" si="1"/>
        <v>0.68</v>
      </c>
      <c r="D109" s="22">
        <f t="shared" si="2"/>
        <v>0.67816091954022983</v>
      </c>
      <c r="E109" s="20">
        <v>68</v>
      </c>
      <c r="F109" s="20">
        <v>32</v>
      </c>
      <c r="G109" s="20">
        <v>295</v>
      </c>
      <c r="H109" s="20">
        <v>140</v>
      </c>
      <c r="I109" s="22">
        <v>1</v>
      </c>
      <c r="K109" s="16">
        <v>23746</v>
      </c>
      <c r="L109" s="18">
        <v>1</v>
      </c>
      <c r="N109" s="47">
        <v>11708</v>
      </c>
      <c r="O109" s="18">
        <v>-0.2</v>
      </c>
      <c r="P109" s="18">
        <v>1</v>
      </c>
      <c r="Q109" s="44" t="s">
        <v>274</v>
      </c>
      <c r="R109" s="17">
        <v>1.47</v>
      </c>
      <c r="S109" s="17">
        <v>1.48</v>
      </c>
      <c r="T109" s="17">
        <v>1.4965517241379311</v>
      </c>
      <c r="U109" s="17">
        <v>1.5011494252873563</v>
      </c>
      <c r="V109" s="32">
        <v>-12.9</v>
      </c>
      <c r="W109" s="32">
        <v>59.3</v>
      </c>
      <c r="X109" s="18">
        <v>6958.26</v>
      </c>
      <c r="Y109" s="18">
        <v>180509.94</v>
      </c>
      <c r="Z109" s="18">
        <v>76014.820000000007</v>
      </c>
      <c r="AA109" s="18">
        <v>53995.69</v>
      </c>
      <c r="AB109" s="17">
        <v>23.6</v>
      </c>
      <c r="AD109" s="46">
        <f t="shared" si="8"/>
        <v>-0.129</v>
      </c>
      <c r="AE109" s="46">
        <f t="shared" si="7"/>
        <v>3.4122230086255012E-3</v>
      </c>
      <c r="AF109" s="18">
        <f t="shared" si="3"/>
        <v>6.5836203356856703E-3</v>
      </c>
      <c r="AG109" s="18">
        <f t="shared" si="4"/>
        <v>0.17079110464072919</v>
      </c>
      <c r="AH109" s="18">
        <f t="shared" si="5"/>
        <v>7.1922106211249059E-2</v>
      </c>
      <c r="AI109" s="18">
        <f t="shared" si="6"/>
        <v>5.1088508150511684E-2</v>
      </c>
      <c r="AJ109" s="22">
        <f t="shared" si="0"/>
        <v>0.23600000000000002</v>
      </c>
      <c r="AK109" s="18">
        <v>59.5</v>
      </c>
      <c r="AL109" s="18">
        <v>124.94499999999999</v>
      </c>
      <c r="AM109" s="18">
        <v>1.63</v>
      </c>
      <c r="AN109" s="17">
        <f t="shared" si="9"/>
        <v>1.1538270958242785E-3</v>
      </c>
      <c r="AO109" s="18">
        <f t="shared" si="10"/>
        <v>0.39090021712333478</v>
      </c>
      <c r="AR109" s="71"/>
    </row>
    <row r="110" spans="1:44" ht="15.75" thickBot="1">
      <c r="A110" s="21">
        <v>23747</v>
      </c>
      <c r="B110" s="20">
        <v>4.5999999999999996</v>
      </c>
      <c r="C110" s="22">
        <f t="shared" si="1"/>
        <v>0.68</v>
      </c>
      <c r="D110" s="22">
        <f t="shared" si="2"/>
        <v>0.67816091954022983</v>
      </c>
      <c r="E110" s="20">
        <v>68</v>
      </c>
      <c r="F110" s="20">
        <v>32</v>
      </c>
      <c r="G110" s="20">
        <v>295</v>
      </c>
      <c r="H110" s="20">
        <v>140</v>
      </c>
      <c r="I110" s="22">
        <v>1</v>
      </c>
      <c r="K110" s="16">
        <v>23747</v>
      </c>
      <c r="L110" s="18">
        <v>1</v>
      </c>
      <c r="N110" s="47">
        <v>12074</v>
      </c>
      <c r="O110" s="18">
        <v>1</v>
      </c>
      <c r="P110" s="18">
        <v>-0.2</v>
      </c>
      <c r="Q110" s="44" t="s">
        <v>275</v>
      </c>
      <c r="R110" s="17">
        <v>1.5899999999999999</v>
      </c>
      <c r="S110" s="17">
        <v>1.3599999999999999</v>
      </c>
      <c r="T110" s="17">
        <v>1.7195402298850575</v>
      </c>
      <c r="U110" s="17">
        <v>1.2689655172413792</v>
      </c>
      <c r="V110" s="32">
        <v>-1.3</v>
      </c>
      <c r="W110" s="32">
        <v>56.7</v>
      </c>
      <c r="X110" s="18">
        <v>6940.11</v>
      </c>
      <c r="Y110" s="18">
        <v>179189.19</v>
      </c>
      <c r="Z110" s="18">
        <v>73822.16</v>
      </c>
      <c r="AA110" s="18">
        <v>51159.05</v>
      </c>
      <c r="AB110" s="17">
        <v>24.9</v>
      </c>
      <c r="AD110" s="46">
        <f t="shared" si="8"/>
        <v>-1.3000000000000001E-2</v>
      </c>
      <c r="AE110" s="46">
        <f t="shared" si="7"/>
        <v>3.2626145799167948E-3</v>
      </c>
      <c r="AF110" s="18">
        <f t="shared" si="3"/>
        <v>6.5664475498034671E-3</v>
      </c>
      <c r="AG110" s="18">
        <f t="shared" si="4"/>
        <v>0.16954146513913584</v>
      </c>
      <c r="AH110" s="18">
        <f t="shared" si="5"/>
        <v>6.9847501214418739E-2</v>
      </c>
      <c r="AI110" s="18">
        <f t="shared" si="6"/>
        <v>4.8404595679718783E-2</v>
      </c>
      <c r="AJ110" s="22">
        <f t="shared" si="0"/>
        <v>0.249</v>
      </c>
      <c r="AK110" s="18">
        <v>57.2</v>
      </c>
      <c r="AL110" s="18">
        <v>125.825</v>
      </c>
      <c r="AM110" s="18">
        <v>1.84</v>
      </c>
      <c r="AN110" s="17">
        <f t="shared" si="9"/>
        <v>1.3024796664519462E-3</v>
      </c>
      <c r="AO110" s="18">
        <f t="shared" si="10"/>
        <v>0.39365336603740525</v>
      </c>
      <c r="AR110" s="71"/>
    </row>
    <row r="111" spans="1:44" ht="15.75" thickBot="1">
      <c r="A111" s="21">
        <v>23748</v>
      </c>
      <c r="B111" s="20">
        <v>4.5999999999999996</v>
      </c>
      <c r="C111" s="22">
        <f t="shared" si="1"/>
        <v>0.68</v>
      </c>
      <c r="D111" s="22">
        <f t="shared" si="2"/>
        <v>0.67816091954022983</v>
      </c>
      <c r="E111" s="20">
        <v>68</v>
      </c>
      <c r="F111" s="20">
        <v>32</v>
      </c>
      <c r="G111" s="20">
        <v>295</v>
      </c>
      <c r="H111" s="20">
        <v>140</v>
      </c>
      <c r="I111" s="22">
        <v>1</v>
      </c>
      <c r="K111" s="16">
        <v>23748</v>
      </c>
      <c r="L111" s="18">
        <v>1</v>
      </c>
      <c r="N111" s="47">
        <v>12439</v>
      </c>
      <c r="O111" s="18">
        <v>1</v>
      </c>
      <c r="P111" s="18">
        <v>-0.2</v>
      </c>
      <c r="Q111" s="44" t="s">
        <v>275</v>
      </c>
      <c r="R111" s="17">
        <v>1.5899999999999999</v>
      </c>
      <c r="S111" s="17">
        <v>1.3599999999999999</v>
      </c>
      <c r="T111" s="17">
        <v>1.7195402298850575</v>
      </c>
      <c r="U111" s="17">
        <v>1.2689655172413792</v>
      </c>
      <c r="V111" s="32">
        <v>10.8</v>
      </c>
      <c r="W111" s="32">
        <v>66.400000000000006</v>
      </c>
      <c r="X111" s="18">
        <v>7608.36</v>
      </c>
      <c r="Y111" s="18">
        <v>198118.29</v>
      </c>
      <c r="Z111" s="18">
        <v>82389.289999999994</v>
      </c>
      <c r="AA111" s="18">
        <v>56377.25</v>
      </c>
      <c r="AB111" s="17">
        <v>21.7</v>
      </c>
      <c r="AD111" s="46">
        <f t="shared" si="8"/>
        <v>0.10800000000000001</v>
      </c>
      <c r="AE111" s="46">
        <f t="shared" si="7"/>
        <v>3.8207691024069695E-3</v>
      </c>
      <c r="AF111" s="18">
        <f t="shared" si="3"/>
        <v>7.1987183027391079E-3</v>
      </c>
      <c r="AG111" s="18">
        <f t="shared" si="4"/>
        <v>0.18745140349962075</v>
      </c>
      <c r="AH111" s="18">
        <f t="shared" si="5"/>
        <v>7.7953368383288923E-2</v>
      </c>
      <c r="AI111" s="18">
        <f t="shared" si="6"/>
        <v>5.3341842582777153E-2</v>
      </c>
      <c r="AJ111" s="22">
        <f t="shared" si="0"/>
        <v>0.217</v>
      </c>
      <c r="AK111" s="18">
        <v>66.8</v>
      </c>
      <c r="AL111" s="18">
        <v>126.712</v>
      </c>
      <c r="AM111" s="18">
        <v>2.06</v>
      </c>
      <c r="AN111" s="17">
        <f t="shared" si="9"/>
        <v>1.4582109309190269E-3</v>
      </c>
      <c r="AO111" s="18">
        <f t="shared" si="10"/>
        <v>0.39642841499965586</v>
      </c>
      <c r="AR111" s="71"/>
    </row>
    <row r="112" spans="1:44" ht="15.75" thickBot="1">
      <c r="A112" s="21">
        <v>23749</v>
      </c>
      <c r="B112" s="20">
        <v>4.4000000000000004</v>
      </c>
      <c r="C112" s="22">
        <f t="shared" si="1"/>
        <v>0.68</v>
      </c>
      <c r="D112" s="22">
        <f t="shared" si="2"/>
        <v>0.67816091954022983</v>
      </c>
      <c r="E112" s="20">
        <v>68</v>
      </c>
      <c r="F112" s="20">
        <v>32</v>
      </c>
      <c r="G112" s="20">
        <v>295</v>
      </c>
      <c r="H112" s="20">
        <v>140</v>
      </c>
      <c r="I112" s="22">
        <v>1</v>
      </c>
      <c r="K112" s="16">
        <v>23749</v>
      </c>
      <c r="L112" s="18">
        <v>1</v>
      </c>
      <c r="N112" s="47">
        <v>12804</v>
      </c>
      <c r="O112" s="18">
        <v>1</v>
      </c>
      <c r="P112" s="18">
        <v>-0.2</v>
      </c>
      <c r="Q112" s="44" t="s">
        <v>275</v>
      </c>
      <c r="R112" s="17">
        <v>1.69</v>
      </c>
      <c r="S112" s="17">
        <v>1.25</v>
      </c>
      <c r="T112" s="17">
        <v>1.7402298850574711</v>
      </c>
      <c r="U112" s="17">
        <v>1.2367816091954023</v>
      </c>
      <c r="V112" s="32">
        <v>8.9</v>
      </c>
      <c r="W112" s="32">
        <v>74.5</v>
      </c>
      <c r="X112" s="18">
        <v>8503.15</v>
      </c>
      <c r="Y112" s="18">
        <v>211282.85</v>
      </c>
      <c r="Z112" s="18">
        <v>83792.73</v>
      </c>
      <c r="AA112" s="18">
        <v>58664.01</v>
      </c>
      <c r="AB112" s="17">
        <v>20.100000000000001</v>
      </c>
      <c r="AD112" s="46">
        <f t="shared" si="8"/>
        <v>8.900000000000001E-2</v>
      </c>
      <c r="AE112" s="46">
        <f t="shared" si="7"/>
        <v>4.2868568995379401E-3</v>
      </c>
      <c r="AF112" s="18">
        <f t="shared" si="3"/>
        <v>8.0453319159366869E-3</v>
      </c>
      <c r="AG112" s="18">
        <f t="shared" si="4"/>
        <v>0.19990717044801792</v>
      </c>
      <c r="AH112" s="18">
        <f t="shared" si="5"/>
        <v>7.928124577273897E-2</v>
      </c>
      <c r="AI112" s="18">
        <f t="shared" si="6"/>
        <v>5.5505481141674431E-2</v>
      </c>
      <c r="AJ112" s="22">
        <f t="shared" si="0"/>
        <v>0.20100000000000001</v>
      </c>
      <c r="AK112" s="18">
        <v>74.3</v>
      </c>
      <c r="AL112" s="18">
        <v>127.605</v>
      </c>
      <c r="AM112" s="18">
        <v>3.02</v>
      </c>
      <c r="AN112" s="17">
        <f t="shared" si="9"/>
        <v>2.1377655395026507E-3</v>
      </c>
      <c r="AO112" s="18">
        <f t="shared" si="10"/>
        <v>0.3992222354317751</v>
      </c>
      <c r="AR112" s="71"/>
    </row>
    <row r="113" spans="1:44" ht="15.75" thickBot="1">
      <c r="A113" s="21">
        <v>23750</v>
      </c>
      <c r="B113" s="20">
        <v>4.4000000000000004</v>
      </c>
      <c r="C113" s="22">
        <f t="shared" si="1"/>
        <v>0.68</v>
      </c>
      <c r="D113" s="22">
        <f t="shared" si="2"/>
        <v>0.67816091954022983</v>
      </c>
      <c r="E113" s="20">
        <v>68</v>
      </c>
      <c r="F113" s="20">
        <v>32</v>
      </c>
      <c r="G113" s="20">
        <v>295</v>
      </c>
      <c r="H113" s="20">
        <v>140</v>
      </c>
      <c r="I113" s="22">
        <v>1</v>
      </c>
      <c r="K113" s="16">
        <v>23750</v>
      </c>
      <c r="L113" s="18">
        <v>1</v>
      </c>
      <c r="N113" s="47">
        <v>13169</v>
      </c>
      <c r="O113" s="18">
        <v>1</v>
      </c>
      <c r="P113" s="18">
        <v>-0.2</v>
      </c>
      <c r="Q113" s="44" t="s">
        <v>275</v>
      </c>
      <c r="R113" s="17">
        <v>1.69</v>
      </c>
      <c r="S113" s="17">
        <v>1.25</v>
      </c>
      <c r="T113" s="17">
        <v>1.7402298850574711</v>
      </c>
      <c r="U113" s="17">
        <v>1.2367816091954023</v>
      </c>
      <c r="V113" s="32">
        <v>12.9</v>
      </c>
      <c r="W113" s="32">
        <v>83.7</v>
      </c>
      <c r="X113" s="18">
        <v>9107.7099999999991</v>
      </c>
      <c r="Y113" s="18">
        <v>261775.05</v>
      </c>
      <c r="Z113" s="18">
        <v>96933.03</v>
      </c>
      <c r="AA113" s="18">
        <v>66451.56</v>
      </c>
      <c r="AB113" s="17">
        <v>17</v>
      </c>
      <c r="AD113" s="46">
        <f t="shared" si="8"/>
        <v>0.129</v>
      </c>
      <c r="AE113" s="46">
        <f t="shared" si="7"/>
        <v>4.8162405703533638E-3</v>
      </c>
      <c r="AF113" s="18">
        <f t="shared" si="3"/>
        <v>8.6173418020493234E-3</v>
      </c>
      <c r="AG113" s="18">
        <f t="shared" si="4"/>
        <v>0.24768081999740352</v>
      </c>
      <c r="AH113" s="18">
        <f t="shared" si="5"/>
        <v>9.1714058903753115E-2</v>
      </c>
      <c r="AI113" s="18">
        <f t="shared" si="6"/>
        <v>6.2873741675941466E-2</v>
      </c>
      <c r="AJ113" s="22">
        <f t="shared" si="0"/>
        <v>0.17</v>
      </c>
      <c r="AK113" s="18">
        <v>84.9</v>
      </c>
      <c r="AL113" s="18">
        <v>128.50399999999999</v>
      </c>
      <c r="AM113" s="18">
        <v>3.99</v>
      </c>
      <c r="AN113" s="17">
        <f t="shared" si="9"/>
        <v>2.8243988419256881E-3</v>
      </c>
      <c r="AO113" s="18">
        <f t="shared" si="10"/>
        <v>0.40203482733376295</v>
      </c>
      <c r="AR113" s="71"/>
    </row>
    <row r="114" spans="1:44" ht="15.75" thickBot="1">
      <c r="A114" s="21">
        <v>23751</v>
      </c>
      <c r="B114" s="20">
        <v>4.3</v>
      </c>
      <c r="C114" s="22">
        <f t="shared" si="1"/>
        <v>0.68</v>
      </c>
      <c r="D114" s="22">
        <f t="shared" si="2"/>
        <v>0.67816091954022983</v>
      </c>
      <c r="E114" s="20">
        <v>68</v>
      </c>
      <c r="F114" s="20">
        <v>32</v>
      </c>
      <c r="G114" s="20">
        <v>295</v>
      </c>
      <c r="H114" s="20">
        <v>140</v>
      </c>
      <c r="I114" s="22">
        <v>1</v>
      </c>
      <c r="K114" s="16">
        <v>23751</v>
      </c>
      <c r="L114" s="18">
        <v>1</v>
      </c>
      <c r="N114" s="47">
        <v>13535</v>
      </c>
      <c r="O114" s="18">
        <v>1</v>
      </c>
      <c r="P114" s="18">
        <v>-0.2</v>
      </c>
      <c r="Q114" s="44" t="s">
        <v>275</v>
      </c>
      <c r="R114" s="17">
        <v>1.75</v>
      </c>
      <c r="S114" s="17">
        <v>1.17</v>
      </c>
      <c r="T114" s="17">
        <v>1.7655172413793103</v>
      </c>
      <c r="U114" s="17">
        <v>1.2045977011494253</v>
      </c>
      <c r="V114" s="32">
        <v>5.0999999999999996</v>
      </c>
      <c r="W114" s="32">
        <v>93.1</v>
      </c>
      <c r="X114" s="18">
        <v>9796.1</v>
      </c>
      <c r="Y114" s="18">
        <v>256009.98</v>
      </c>
      <c r="Z114" s="18">
        <v>97668.03</v>
      </c>
      <c r="AA114" s="18">
        <v>67460.160000000003</v>
      </c>
      <c r="AB114" s="17">
        <v>14.3</v>
      </c>
      <c r="AD114" s="46">
        <f t="shared" si="8"/>
        <v>5.0999999999999997E-2</v>
      </c>
      <c r="AE114" s="46">
        <f t="shared" si="7"/>
        <v>5.3571325818386872E-3</v>
      </c>
      <c r="AF114" s="18">
        <f t="shared" si="3"/>
        <v>9.2686681972806995E-3</v>
      </c>
      <c r="AG114" s="18">
        <f t="shared" si="4"/>
        <v>0.2422261471210449</v>
      </c>
      <c r="AH114" s="18">
        <f t="shared" si="5"/>
        <v>9.2409485770057184E-2</v>
      </c>
      <c r="AI114" s="18">
        <f t="shared" si="6"/>
        <v>6.3828037645130981E-2</v>
      </c>
      <c r="AJ114" s="22">
        <f t="shared" si="0"/>
        <v>0.14300000000000002</v>
      </c>
      <c r="AK114" s="18">
        <v>93</v>
      </c>
      <c r="AL114" s="18">
        <v>129.41</v>
      </c>
      <c r="AM114" s="18">
        <v>2.61</v>
      </c>
      <c r="AN114" s="17">
        <f t="shared" si="9"/>
        <v>1.847539092086728E-3</v>
      </c>
      <c r="AO114" s="18">
        <f t="shared" si="10"/>
        <v>0.40486931928393094</v>
      </c>
      <c r="AR114" s="71"/>
    </row>
    <row r="115" spans="1:44" ht="15.75" thickBot="1">
      <c r="A115" s="21">
        <v>23752</v>
      </c>
      <c r="B115" s="20">
        <v>4.2</v>
      </c>
      <c r="C115" s="22">
        <f t="shared" si="1"/>
        <v>0.68</v>
      </c>
      <c r="D115" s="22">
        <f t="shared" si="2"/>
        <v>0.67816091954022983</v>
      </c>
      <c r="E115" s="20">
        <v>68</v>
      </c>
      <c r="F115" s="20">
        <v>32</v>
      </c>
      <c r="G115" s="20">
        <v>295</v>
      </c>
      <c r="H115" s="20">
        <v>140</v>
      </c>
      <c r="I115" s="22">
        <v>1</v>
      </c>
      <c r="K115" s="16">
        <v>23752</v>
      </c>
      <c r="L115" s="18">
        <v>1</v>
      </c>
      <c r="N115" s="47">
        <v>13900</v>
      </c>
      <c r="O115" s="18">
        <v>1</v>
      </c>
      <c r="P115" s="18">
        <v>-0.2</v>
      </c>
      <c r="Q115" s="44" t="s">
        <v>275</v>
      </c>
      <c r="R115" s="17">
        <v>1.75</v>
      </c>
      <c r="S115" s="17">
        <v>1.17</v>
      </c>
      <c r="T115" s="17">
        <v>1.7655172413793103</v>
      </c>
      <c r="U115" s="17">
        <v>1.2045977011494253</v>
      </c>
      <c r="V115" s="32">
        <v>-3.3</v>
      </c>
      <c r="W115" s="32">
        <v>86.7</v>
      </c>
      <c r="X115" s="18">
        <v>9062.17</v>
      </c>
      <c r="Y115" s="18">
        <v>210761.49</v>
      </c>
      <c r="Z115" s="18">
        <v>86374.88</v>
      </c>
      <c r="AA115" s="18">
        <v>61529.61</v>
      </c>
      <c r="AB115" s="17">
        <v>19</v>
      </c>
      <c r="AD115" s="46">
        <f t="shared" si="8"/>
        <v>-3.3000000000000002E-2</v>
      </c>
      <c r="AE115" s="46">
        <f t="shared" si="7"/>
        <v>4.9888656804018714E-3</v>
      </c>
      <c r="AF115" s="18">
        <f t="shared" si="3"/>
        <v>8.5742537211085258E-3</v>
      </c>
      <c r="AG115" s="18">
        <f t="shared" si="4"/>
        <v>0.19941388099085289</v>
      </c>
      <c r="AH115" s="18">
        <f t="shared" si="5"/>
        <v>8.1724370239170355E-2</v>
      </c>
      <c r="AI115" s="18">
        <f t="shared" si="6"/>
        <v>5.8216794377158709E-2</v>
      </c>
      <c r="AJ115" s="22">
        <f t="shared" si="0"/>
        <v>0.19</v>
      </c>
      <c r="AK115" s="18">
        <v>87.4</v>
      </c>
      <c r="AL115" s="18">
        <v>130.321</v>
      </c>
      <c r="AM115" s="18">
        <v>1.22</v>
      </c>
      <c r="AN115" s="17">
        <f t="shared" si="9"/>
        <v>8.6360064840835561E-4</v>
      </c>
      <c r="AO115" s="18">
        <f t="shared" si="10"/>
        <v>0.40771945412565619</v>
      </c>
      <c r="AR115" s="71"/>
    </row>
    <row r="116" spans="1:44" ht="15.75" thickBot="1">
      <c r="A116" s="21">
        <v>23753</v>
      </c>
      <c r="B116" s="20">
        <v>4.0999999999999996</v>
      </c>
      <c r="C116" s="22">
        <f t="shared" si="1"/>
        <v>0.68</v>
      </c>
      <c r="D116" s="22">
        <f t="shared" si="2"/>
        <v>0.67816091954022983</v>
      </c>
      <c r="E116" s="20">
        <v>68</v>
      </c>
      <c r="F116" s="20">
        <v>32</v>
      </c>
      <c r="G116" s="20">
        <v>295</v>
      </c>
      <c r="H116" s="20">
        <v>140</v>
      </c>
      <c r="I116" s="22">
        <v>1</v>
      </c>
      <c r="K116" s="16">
        <v>23753</v>
      </c>
      <c r="L116" s="18">
        <v>1</v>
      </c>
      <c r="N116" s="47">
        <v>14265</v>
      </c>
      <c r="O116" s="18">
        <v>1</v>
      </c>
      <c r="P116" s="18">
        <v>-0.2</v>
      </c>
      <c r="Q116" s="44" t="s">
        <v>275</v>
      </c>
      <c r="R116" s="17">
        <v>1.69</v>
      </c>
      <c r="S116" s="17">
        <v>1.23</v>
      </c>
      <c r="T116" s="17">
        <v>1.6022988505747127</v>
      </c>
      <c r="U116" s="17">
        <v>1.3885057471264368</v>
      </c>
      <c r="V116" s="32">
        <v>8</v>
      </c>
      <c r="W116" s="32">
        <v>92.2</v>
      </c>
      <c r="X116" s="18">
        <v>9391.7800000000007</v>
      </c>
      <c r="Y116" s="18">
        <v>234725.93</v>
      </c>
      <c r="Z116" s="18">
        <v>95416.9</v>
      </c>
      <c r="AA116" s="18">
        <v>67962.399999999994</v>
      </c>
      <c r="AB116" s="17">
        <v>17.2</v>
      </c>
      <c r="AD116" s="46">
        <f t="shared" si="8"/>
        <v>0.08</v>
      </c>
      <c r="AE116" s="46">
        <f t="shared" si="7"/>
        <v>5.3053450488241352E-3</v>
      </c>
      <c r="AF116" s="18">
        <f t="shared" si="3"/>
        <v>8.8861171896833357E-3</v>
      </c>
      <c r="AG116" s="18">
        <f t="shared" si="4"/>
        <v>0.22208805161933171</v>
      </c>
      <c r="AH116" s="18">
        <f t="shared" si="5"/>
        <v>9.0279558856393119E-2</v>
      </c>
      <c r="AI116" s="18">
        <f t="shared" si="6"/>
        <v>6.4303236542182063E-2</v>
      </c>
      <c r="AJ116" s="22">
        <f t="shared" si="0"/>
        <v>0.17199999999999999</v>
      </c>
      <c r="AK116" s="18">
        <v>93.5</v>
      </c>
      <c r="AL116" s="18">
        <v>131.24</v>
      </c>
      <c r="AM116" s="18">
        <v>2.14</v>
      </c>
      <c r="AN116" s="17">
        <f t="shared" si="9"/>
        <v>1.5148404816343289E-3</v>
      </c>
      <c r="AO116" s="18">
        <f t="shared" si="10"/>
        <v>0.410594617593873</v>
      </c>
      <c r="AR116" s="71"/>
    </row>
    <row r="117" spans="1:44" ht="15.75" thickBot="1">
      <c r="A117" s="21">
        <v>23754</v>
      </c>
      <c r="B117" s="20">
        <v>4</v>
      </c>
      <c r="C117" s="22">
        <f t="shared" si="1"/>
        <v>0.68</v>
      </c>
      <c r="D117" s="22">
        <f t="shared" si="2"/>
        <v>0.67816091954022983</v>
      </c>
      <c r="E117" s="20">
        <v>68</v>
      </c>
      <c r="F117" s="20">
        <v>32</v>
      </c>
      <c r="G117" s="20">
        <v>295</v>
      </c>
      <c r="H117" s="20">
        <v>140</v>
      </c>
      <c r="I117" s="22">
        <v>1</v>
      </c>
      <c r="K117" s="16">
        <v>23754</v>
      </c>
      <c r="L117" s="18">
        <v>1</v>
      </c>
      <c r="N117" s="47">
        <v>14630</v>
      </c>
      <c r="O117" s="18">
        <v>1</v>
      </c>
      <c r="P117" s="18">
        <v>-0.2</v>
      </c>
      <c r="Q117" s="44" t="s">
        <v>275</v>
      </c>
      <c r="R117" s="17">
        <v>1.69</v>
      </c>
      <c r="S117" s="17">
        <v>1.23</v>
      </c>
      <c r="T117" s="17">
        <v>1.6022988505747127</v>
      </c>
      <c r="U117" s="17">
        <v>1.3885057471264368</v>
      </c>
      <c r="V117" s="32">
        <v>8.8000000000000007</v>
      </c>
      <c r="W117" s="32">
        <v>101.9</v>
      </c>
      <c r="X117" s="18">
        <v>9862.43</v>
      </c>
      <c r="Y117" s="18">
        <v>251303.65</v>
      </c>
      <c r="Z117" s="18">
        <v>99947.02</v>
      </c>
      <c r="AA117" s="18">
        <v>70958.34</v>
      </c>
      <c r="AB117" s="17">
        <v>14.6</v>
      </c>
      <c r="AD117" s="46">
        <f t="shared" si="8"/>
        <v>8.8000000000000009E-2</v>
      </c>
      <c r="AE117" s="46">
        <f t="shared" si="7"/>
        <v>5.8634995713143104E-3</v>
      </c>
      <c r="AF117" s="18">
        <f t="shared" si="3"/>
        <v>9.3314269238683849E-3</v>
      </c>
      <c r="AG117" s="18">
        <f t="shared" si="4"/>
        <v>0.2377732106262247</v>
      </c>
      <c r="AH117" s="18">
        <f t="shared" si="5"/>
        <v>9.4565772673510684E-2</v>
      </c>
      <c r="AI117" s="18">
        <f t="shared" si="6"/>
        <v>6.71378721419576E-2</v>
      </c>
      <c r="AJ117" s="22">
        <f t="shared" si="0"/>
        <v>0.14599999999999999</v>
      </c>
      <c r="AK117" s="18">
        <v>102.9</v>
      </c>
      <c r="AL117" s="18">
        <v>132.16499999999999</v>
      </c>
      <c r="AM117" s="18">
        <v>3.51</v>
      </c>
      <c r="AN117" s="17">
        <f t="shared" si="9"/>
        <v>2.4846215376338756E-3</v>
      </c>
      <c r="AO117" s="18">
        <f t="shared" si="10"/>
        <v>0.41348855253195838</v>
      </c>
      <c r="AR117" s="71"/>
    </row>
    <row r="118" spans="1:44" ht="15.75" thickBot="1">
      <c r="A118" s="21">
        <v>24108</v>
      </c>
      <c r="B118" s="20">
        <v>4</v>
      </c>
      <c r="C118" s="22">
        <f t="shared" si="1"/>
        <v>0.68</v>
      </c>
      <c r="D118" s="22">
        <f t="shared" si="2"/>
        <v>0.67816091954022983</v>
      </c>
      <c r="E118" s="20">
        <v>68</v>
      </c>
      <c r="F118" s="20">
        <v>32</v>
      </c>
      <c r="G118" s="20">
        <v>295</v>
      </c>
      <c r="H118" s="20">
        <v>140</v>
      </c>
      <c r="I118" s="22">
        <v>1</v>
      </c>
      <c r="K118" s="16">
        <v>24108</v>
      </c>
      <c r="L118" s="18">
        <v>1</v>
      </c>
      <c r="N118" s="47">
        <v>14996</v>
      </c>
      <c r="O118" s="18">
        <v>1</v>
      </c>
      <c r="P118" s="18">
        <v>-0.2</v>
      </c>
      <c r="Q118" s="44" t="s">
        <v>275</v>
      </c>
      <c r="R118" s="17">
        <v>1.6600000000000001</v>
      </c>
      <c r="S118" s="17">
        <v>1.28</v>
      </c>
      <c r="T118" s="17">
        <v>1.613793103448276</v>
      </c>
      <c r="U118" s="17">
        <v>1.3724137931034484</v>
      </c>
      <c r="V118" s="32">
        <v>17.7</v>
      </c>
      <c r="W118" s="32">
        <v>129</v>
      </c>
      <c r="X118" s="18">
        <v>12233.96</v>
      </c>
      <c r="Y118" s="18">
        <v>280170.31</v>
      </c>
      <c r="Z118" s="18">
        <v>108339.17</v>
      </c>
      <c r="AA118" s="18">
        <v>76575.23</v>
      </c>
      <c r="AB118" s="17">
        <v>9.9</v>
      </c>
      <c r="AD118" s="46">
        <f t="shared" si="8"/>
        <v>0.17699999999999999</v>
      </c>
      <c r="AE118" s="46">
        <f t="shared" si="7"/>
        <v>7.4228797320858289E-3</v>
      </c>
      <c r="AF118" s="18">
        <f t="shared" si="3"/>
        <v>1.1575271381346064E-2</v>
      </c>
      <c r="AG118" s="18">
        <f t="shared" si="4"/>
        <v>0.26508566083638124</v>
      </c>
      <c r="AH118" s="18">
        <f t="shared" si="5"/>
        <v>0.10250608094025042</v>
      </c>
      <c r="AI118" s="18">
        <f t="shared" si="6"/>
        <v>7.2452343177433348E-2</v>
      </c>
      <c r="AJ118" s="22">
        <f t="shared" si="0"/>
        <v>9.9000000000000005E-2</v>
      </c>
      <c r="AK118" s="18">
        <v>129.4</v>
      </c>
      <c r="AL118" s="18">
        <v>133.96600000000001</v>
      </c>
      <c r="AM118" s="18">
        <v>5.45</v>
      </c>
      <c r="AN118" s="17">
        <f t="shared" si="9"/>
        <v>3.8578881424799496E-3</v>
      </c>
      <c r="AO118" s="18">
        <f t="shared" si="10"/>
        <v>0.41912312207086855</v>
      </c>
      <c r="AR118" s="71"/>
    </row>
    <row r="119" spans="1:44" ht="15.75" thickBot="1">
      <c r="A119" s="21">
        <v>24109</v>
      </c>
      <c r="B119" s="20">
        <v>3.8</v>
      </c>
      <c r="C119" s="22">
        <f t="shared" si="1"/>
        <v>0.68</v>
      </c>
      <c r="D119" s="22">
        <f t="shared" si="2"/>
        <v>0.67816091954022983</v>
      </c>
      <c r="E119" s="20">
        <v>68</v>
      </c>
      <c r="F119" s="20">
        <v>32</v>
      </c>
      <c r="G119" s="20">
        <v>295</v>
      </c>
      <c r="H119" s="20">
        <v>140</v>
      </c>
      <c r="I119" s="22">
        <v>1</v>
      </c>
      <c r="K119" s="16">
        <v>24109</v>
      </c>
      <c r="L119" s="18">
        <v>1</v>
      </c>
      <c r="N119" s="47">
        <v>15361</v>
      </c>
      <c r="O119" s="18">
        <v>1</v>
      </c>
      <c r="P119" s="18">
        <v>-0.2</v>
      </c>
      <c r="Q119" s="44" t="s">
        <v>275</v>
      </c>
      <c r="R119" s="17">
        <v>1.6600000000000001</v>
      </c>
      <c r="S119" s="17">
        <v>1.28</v>
      </c>
      <c r="T119" s="17">
        <v>1.613793103448276</v>
      </c>
      <c r="U119" s="17">
        <v>1.3724137931034484</v>
      </c>
      <c r="V119" s="32">
        <v>18.899999999999999</v>
      </c>
      <c r="W119" s="32">
        <v>166.9</v>
      </c>
      <c r="X119" s="18">
        <v>15550.7</v>
      </c>
      <c r="Y119" s="18">
        <v>280005.44</v>
      </c>
      <c r="Z119" s="18">
        <v>108949.52</v>
      </c>
      <c r="AA119" s="18">
        <v>77010.649999999994</v>
      </c>
      <c r="AB119" s="17">
        <v>4.7</v>
      </c>
      <c r="AD119" s="46">
        <f t="shared" si="8"/>
        <v>0.18899999999999997</v>
      </c>
      <c r="AE119" s="46">
        <f t="shared" si="7"/>
        <v>9.6037102890319751E-3</v>
      </c>
      <c r="AF119" s="18">
        <f t="shared" si="3"/>
        <v>1.471343478889078E-2</v>
      </c>
      <c r="AG119" s="18">
        <f t="shared" si="4"/>
        <v>0.26492966760175873</v>
      </c>
      <c r="AH119" s="18">
        <f t="shared" si="5"/>
        <v>0.10308356908698334</v>
      </c>
      <c r="AI119" s="18">
        <f t="shared" si="6"/>
        <v>7.2864319729985888E-2</v>
      </c>
      <c r="AJ119" s="22">
        <f t="shared" si="0"/>
        <v>4.7E-2</v>
      </c>
      <c r="AK119" s="18">
        <v>166</v>
      </c>
      <c r="AL119" s="18">
        <v>135.792</v>
      </c>
      <c r="AM119" s="18">
        <v>20.92</v>
      </c>
      <c r="AN119" s="17">
        <f t="shared" si="9"/>
        <v>1.4808627512051477E-2</v>
      </c>
      <c r="AO119" s="18">
        <f t="shared" si="10"/>
        <v>0.42483590606756477</v>
      </c>
      <c r="AR119" s="71"/>
    </row>
    <row r="120" spans="1:44" ht="15.75" thickBot="1">
      <c r="A120" s="21">
        <v>24110</v>
      </c>
      <c r="B120" s="20">
        <v>3.8</v>
      </c>
      <c r="C120" s="22">
        <f t="shared" si="1"/>
        <v>0.68</v>
      </c>
      <c r="D120" s="22">
        <f t="shared" si="2"/>
        <v>0.67816091954022983</v>
      </c>
      <c r="E120" s="20">
        <v>68</v>
      </c>
      <c r="F120" s="20">
        <v>32</v>
      </c>
      <c r="G120" s="20">
        <v>295</v>
      </c>
      <c r="H120" s="20">
        <v>140</v>
      </c>
      <c r="I120" s="22">
        <v>1</v>
      </c>
      <c r="K120" s="16">
        <v>24110</v>
      </c>
      <c r="L120" s="18">
        <v>1</v>
      </c>
      <c r="N120" s="47">
        <v>15726</v>
      </c>
      <c r="O120" s="18">
        <v>1</v>
      </c>
      <c r="P120" s="18">
        <v>-0.2</v>
      </c>
      <c r="Q120" s="44" t="s">
        <v>275</v>
      </c>
      <c r="R120" s="17">
        <v>1.5699999999999998</v>
      </c>
      <c r="S120" s="17">
        <v>1.38</v>
      </c>
      <c r="T120" s="17">
        <v>1.510344827586207</v>
      </c>
      <c r="U120" s="17">
        <v>1.4804597701149425</v>
      </c>
      <c r="V120" s="32">
        <v>17</v>
      </c>
      <c r="W120" s="32">
        <v>205</v>
      </c>
      <c r="X120" s="18">
        <v>18761.34</v>
      </c>
      <c r="Y120" s="18">
        <v>288015.02</v>
      </c>
      <c r="Z120" s="18">
        <v>115464.09</v>
      </c>
      <c r="AA120" s="18">
        <v>81930.45</v>
      </c>
      <c r="AB120" s="18">
        <v>1.9</v>
      </c>
      <c r="AD120" s="46">
        <f t="shared" si="8"/>
        <v>0.17</v>
      </c>
      <c r="AE120" s="46">
        <f t="shared" si="7"/>
        <v>1.1796049186648023E-2</v>
      </c>
      <c r="AF120" s="18">
        <f t="shared" si="3"/>
        <v>1.7751210726347246E-2</v>
      </c>
      <c r="AG120" s="18">
        <f t="shared" si="4"/>
        <v>0.27250800381918971</v>
      </c>
      <c r="AH120" s="18">
        <f t="shared" si="5"/>
        <v>0.10924738813517179</v>
      </c>
      <c r="AI120" s="18">
        <f t="shared" si="6"/>
        <v>7.7519232786914832E-2</v>
      </c>
      <c r="AJ120" s="22">
        <f t="shared" si="0"/>
        <v>1.9E-2</v>
      </c>
      <c r="AK120" s="18">
        <v>203.1</v>
      </c>
      <c r="AL120" s="18">
        <v>137.643</v>
      </c>
      <c r="AM120" s="18">
        <v>58.98</v>
      </c>
      <c r="AN120" s="17">
        <f t="shared" si="9"/>
        <v>4.1750136264856408E-2</v>
      </c>
      <c r="AO120" s="18">
        <f t="shared" si="10"/>
        <v>0.43062690452204705</v>
      </c>
      <c r="AR120" s="71"/>
    </row>
    <row r="121" spans="1:44" ht="15.75" thickBot="1">
      <c r="A121" s="21">
        <v>24111</v>
      </c>
      <c r="B121" s="20">
        <v>3.8</v>
      </c>
      <c r="C121" s="22">
        <f t="shared" si="1"/>
        <v>0.68</v>
      </c>
      <c r="D121" s="22">
        <f t="shared" si="2"/>
        <v>0.67816091954022983</v>
      </c>
      <c r="E121" s="20">
        <v>68</v>
      </c>
      <c r="F121" s="20">
        <v>32</v>
      </c>
      <c r="G121" s="20">
        <v>295</v>
      </c>
      <c r="H121" s="20">
        <v>140</v>
      </c>
      <c r="I121" s="22">
        <v>1</v>
      </c>
      <c r="K121" s="16">
        <v>24111</v>
      </c>
      <c r="L121" s="18">
        <v>1</v>
      </c>
      <c r="N121" s="47">
        <v>16091</v>
      </c>
      <c r="O121" s="18">
        <v>1</v>
      </c>
      <c r="P121" s="18">
        <v>-0.2</v>
      </c>
      <c r="Q121" s="44" t="s">
        <v>275</v>
      </c>
      <c r="R121" s="17">
        <v>1.5699999999999998</v>
      </c>
      <c r="S121" s="17">
        <v>1.38</v>
      </c>
      <c r="T121" s="17">
        <v>1.510344827586207</v>
      </c>
      <c r="U121" s="17">
        <v>1.4804597701149425</v>
      </c>
      <c r="V121" s="32">
        <v>8</v>
      </c>
      <c r="W121" s="32">
        <v>222</v>
      </c>
      <c r="X121" s="18">
        <v>18846.77</v>
      </c>
      <c r="Y121" s="18">
        <v>261146.72</v>
      </c>
      <c r="Z121" s="18">
        <v>107833.43</v>
      </c>
      <c r="AA121" s="18">
        <v>78177.64</v>
      </c>
      <c r="AB121" s="18">
        <v>1.2</v>
      </c>
      <c r="AD121" s="46">
        <f t="shared" si="8"/>
        <v>0.08</v>
      </c>
      <c r="AE121" s="46">
        <f t="shared" si="7"/>
        <v>1.2774258143589566E-2</v>
      </c>
      <c r="AF121" s="18">
        <f t="shared" si="3"/>
        <v>1.7832041089868821E-2</v>
      </c>
      <c r="AG121" s="18">
        <f t="shared" si="4"/>
        <v>0.24708631991181873</v>
      </c>
      <c r="AH121" s="18">
        <f t="shared" si="5"/>
        <v>0.10202757048669311</v>
      </c>
      <c r="AI121" s="18">
        <f t="shared" si="6"/>
        <v>7.3968477823466425E-2</v>
      </c>
      <c r="AJ121" s="22">
        <f t="shared" si="0"/>
        <v>1.2E-2</v>
      </c>
      <c r="AK121" s="18">
        <v>224.6</v>
      </c>
      <c r="AL121" s="18">
        <v>139.51900000000001</v>
      </c>
      <c r="AM121" s="18">
        <v>56.77</v>
      </c>
      <c r="AN121" s="17">
        <f t="shared" si="9"/>
        <v>4.018574492634619E-2</v>
      </c>
      <c r="AO121" s="18">
        <f t="shared" si="10"/>
        <v>0.43649611743431549</v>
      </c>
      <c r="AR121" s="71"/>
    </row>
    <row r="122" spans="1:44" ht="15.75" thickBot="1">
      <c r="A122" s="21">
        <v>24112</v>
      </c>
      <c r="B122" s="20">
        <v>3.9</v>
      </c>
      <c r="C122" s="22">
        <f t="shared" si="1"/>
        <v>0.68</v>
      </c>
      <c r="D122" s="22">
        <f t="shared" si="2"/>
        <v>0.67816091954022983</v>
      </c>
      <c r="E122" s="20">
        <v>68</v>
      </c>
      <c r="F122" s="20">
        <v>32</v>
      </c>
      <c r="G122" s="20">
        <v>295</v>
      </c>
      <c r="H122" s="20">
        <v>140</v>
      </c>
      <c r="I122" s="22">
        <v>1</v>
      </c>
      <c r="K122" s="16">
        <v>24112</v>
      </c>
      <c r="L122" s="18">
        <v>1</v>
      </c>
      <c r="N122" s="47">
        <v>16457</v>
      </c>
      <c r="O122" s="18">
        <v>1</v>
      </c>
      <c r="P122" s="18">
        <v>-0.2</v>
      </c>
      <c r="Q122" s="44" t="s">
        <v>275</v>
      </c>
      <c r="R122" s="17">
        <v>1.5699999999999998</v>
      </c>
      <c r="S122" s="17">
        <v>1.38</v>
      </c>
      <c r="T122" s="17">
        <v>1.5586206896551724</v>
      </c>
      <c r="U122" s="17">
        <v>1.4367816091954024</v>
      </c>
      <c r="V122" s="32">
        <v>-1</v>
      </c>
      <c r="W122" s="32">
        <v>224.3</v>
      </c>
      <c r="X122" s="18">
        <v>18152.53</v>
      </c>
      <c r="Y122" s="18">
        <v>268535.40999999997</v>
      </c>
      <c r="Z122" s="18">
        <v>111106.04</v>
      </c>
      <c r="AA122" s="18">
        <v>79180.509999999995</v>
      </c>
      <c r="AB122" s="18">
        <v>1.9</v>
      </c>
      <c r="AD122" s="46">
        <f t="shared" si="8"/>
        <v>-0.01</v>
      </c>
      <c r="AE122" s="46">
        <f t="shared" si="7"/>
        <v>1.2906604061293422E-2</v>
      </c>
      <c r="AF122" s="18">
        <f t="shared" si="3"/>
        <v>1.7175179664477066E-2</v>
      </c>
      <c r="AG122" s="18">
        <f t="shared" si="4"/>
        <v>0.25407719546663804</v>
      </c>
      <c r="AH122" s="18">
        <f t="shared" si="5"/>
        <v>0.10512397989748953</v>
      </c>
      <c r="AI122" s="18">
        <f t="shared" si="6"/>
        <v>7.4917352301575757E-2</v>
      </c>
      <c r="AJ122" s="22">
        <f t="shared" si="0"/>
        <v>1.9E-2</v>
      </c>
      <c r="AK122" s="18">
        <v>228.2</v>
      </c>
      <c r="AL122" s="18">
        <v>141.42099999999999</v>
      </c>
      <c r="AM122" s="18">
        <v>61.72</v>
      </c>
      <c r="AN122" s="17">
        <f t="shared" si="9"/>
        <v>4.3689698376855497E-2</v>
      </c>
      <c r="AO122" s="18">
        <f t="shared" si="10"/>
        <v>0.4424466733826814</v>
      </c>
      <c r="AR122" s="71"/>
    </row>
    <row r="123" spans="1:44" ht="15.75" thickBot="1">
      <c r="A123" s="21">
        <v>24113</v>
      </c>
      <c r="B123" s="20">
        <v>3.8</v>
      </c>
      <c r="C123" s="22">
        <f t="shared" si="1"/>
        <v>0.68</v>
      </c>
      <c r="D123" s="22">
        <f t="shared" si="2"/>
        <v>0.67816091954022983</v>
      </c>
      <c r="E123" s="20">
        <v>68</v>
      </c>
      <c r="F123" s="20">
        <v>32</v>
      </c>
      <c r="G123" s="20">
        <v>295</v>
      </c>
      <c r="H123" s="20">
        <v>140</v>
      </c>
      <c r="I123" s="22">
        <v>1</v>
      </c>
      <c r="K123" s="16">
        <v>24113</v>
      </c>
      <c r="L123" s="18">
        <v>1</v>
      </c>
      <c r="N123" s="47">
        <v>16822</v>
      </c>
      <c r="O123" s="18">
        <v>1</v>
      </c>
      <c r="P123" s="18">
        <v>-0.2</v>
      </c>
      <c r="Q123" s="44" t="s">
        <v>275</v>
      </c>
      <c r="R123" s="17">
        <v>1.5699999999999998</v>
      </c>
      <c r="S123" s="17">
        <v>1.38</v>
      </c>
      <c r="T123" s="17">
        <v>1.5586206896551724</v>
      </c>
      <c r="U123" s="17">
        <v>1.4367816091954024</v>
      </c>
      <c r="V123" s="32">
        <v>-11.6</v>
      </c>
      <c r="W123" s="32">
        <v>226.6</v>
      </c>
      <c r="X123" s="18">
        <v>17734.25</v>
      </c>
      <c r="Y123" s="18">
        <v>287133.24</v>
      </c>
      <c r="Z123" s="18">
        <v>120384.3</v>
      </c>
      <c r="AA123" s="18">
        <v>84502.28</v>
      </c>
      <c r="AB123" s="18">
        <v>3.9</v>
      </c>
      <c r="AD123" s="46">
        <f t="shared" si="8"/>
        <v>-0.11599999999999999</v>
      </c>
      <c r="AE123" s="46">
        <f t="shared" si="7"/>
        <v>1.3038949978997277E-2</v>
      </c>
      <c r="AF123" s="18">
        <f t="shared" si="3"/>
        <v>1.6779420277214935E-2</v>
      </c>
      <c r="AG123" s="18">
        <f t="shared" si="4"/>
        <v>0.2716736997346052</v>
      </c>
      <c r="AH123" s="18">
        <f t="shared" si="5"/>
        <v>0.11390268911729146</v>
      </c>
      <c r="AI123" s="18">
        <f t="shared" si="6"/>
        <v>7.9952592892447896E-2</v>
      </c>
      <c r="AJ123" s="22">
        <f t="shared" si="0"/>
        <v>3.9E-2</v>
      </c>
      <c r="AK123" s="18">
        <v>227.8</v>
      </c>
      <c r="AL123" s="18">
        <v>143.34899999999999</v>
      </c>
      <c r="AM123" s="18">
        <v>27.24</v>
      </c>
      <c r="AN123" s="17">
        <f t="shared" si="9"/>
        <v>1.9282362018560335E-2</v>
      </c>
      <c r="AO123" s="18">
        <f t="shared" si="10"/>
        <v>0.44847857236714489</v>
      </c>
      <c r="AR123" s="71"/>
    </row>
    <row r="124" spans="1:44" ht="15.75" thickBot="1">
      <c r="A124" s="21">
        <v>24114</v>
      </c>
      <c r="B124" s="20">
        <v>3.8</v>
      </c>
      <c r="C124" s="22">
        <f t="shared" si="1"/>
        <v>0.68</v>
      </c>
      <c r="D124" s="22">
        <f t="shared" si="2"/>
        <v>0.67816091954022983</v>
      </c>
      <c r="E124" s="20">
        <v>68</v>
      </c>
      <c r="F124" s="20">
        <v>32</v>
      </c>
      <c r="G124" s="20">
        <v>295</v>
      </c>
      <c r="H124" s="20">
        <v>140</v>
      </c>
      <c r="I124" s="22">
        <v>1</v>
      </c>
      <c r="K124" s="16">
        <v>24114</v>
      </c>
      <c r="L124" s="18">
        <v>1</v>
      </c>
      <c r="N124" s="47">
        <v>17187</v>
      </c>
      <c r="O124" s="18">
        <v>1</v>
      </c>
      <c r="P124" s="18">
        <v>-0.2</v>
      </c>
      <c r="Q124" s="44" t="s">
        <v>276</v>
      </c>
      <c r="R124" s="17">
        <v>1.45</v>
      </c>
      <c r="S124" s="17">
        <v>1.51</v>
      </c>
      <c r="T124" s="17">
        <v>1.4321839080459771</v>
      </c>
      <c r="U124" s="17">
        <v>1.5655172413793104</v>
      </c>
      <c r="V124" s="32">
        <v>-1.1000000000000001</v>
      </c>
      <c r="W124" s="32">
        <v>247.1</v>
      </c>
      <c r="X124" s="18">
        <v>17545.39</v>
      </c>
      <c r="Y124" s="18">
        <v>258231.02</v>
      </c>
      <c r="Z124" s="18">
        <v>109854.56</v>
      </c>
      <c r="AA124" s="18">
        <v>77836.289999999994</v>
      </c>
      <c r="AB124" s="18">
        <v>3.9</v>
      </c>
      <c r="AD124" s="46">
        <f t="shared" si="8"/>
        <v>-1.1000000000000001E-2</v>
      </c>
      <c r="AE124" s="46">
        <f t="shared" si="7"/>
        <v>1.421855489766208E-2</v>
      </c>
      <c r="AF124" s="18">
        <f t="shared" si="3"/>
        <v>1.6600728688139849E-2</v>
      </c>
      <c r="AG124" s="18">
        <f t="shared" si="4"/>
        <v>0.24432760411034554</v>
      </c>
      <c r="AH124" s="18">
        <f t="shared" si="5"/>
        <v>0.10393988082994909</v>
      </c>
      <c r="AI124" s="18">
        <f t="shared" si="6"/>
        <v>7.3645506448210774E-2</v>
      </c>
      <c r="AJ124" s="22">
        <f t="shared" si="0"/>
        <v>3.9E-2</v>
      </c>
      <c r="AK124" s="18">
        <v>249.9</v>
      </c>
      <c r="AL124" s="18">
        <v>145.303</v>
      </c>
      <c r="AM124" s="18">
        <v>2.89</v>
      </c>
      <c r="AN124" s="17">
        <f t="shared" si="9"/>
        <v>2.045742519590285E-3</v>
      </c>
      <c r="AO124" s="18">
        <f t="shared" si="10"/>
        <v>0.45459181438770591</v>
      </c>
      <c r="AR124" s="71"/>
    </row>
    <row r="125" spans="1:44" ht="15.75" thickBot="1">
      <c r="A125" s="21">
        <v>24115</v>
      </c>
      <c r="B125" s="20">
        <v>3.8</v>
      </c>
      <c r="C125" s="22">
        <f t="shared" si="1"/>
        <v>0.68</v>
      </c>
      <c r="D125" s="22">
        <f t="shared" si="2"/>
        <v>0.67816091954022983</v>
      </c>
      <c r="E125" s="20">
        <v>68</v>
      </c>
      <c r="F125" s="20">
        <v>32</v>
      </c>
      <c r="G125" s="20">
        <v>295</v>
      </c>
      <c r="H125" s="20">
        <v>140</v>
      </c>
      <c r="I125" s="22">
        <v>1</v>
      </c>
      <c r="K125" s="16">
        <v>24115</v>
      </c>
      <c r="L125" s="18">
        <v>1</v>
      </c>
      <c r="N125" s="47">
        <v>17552</v>
      </c>
      <c r="O125" s="18">
        <v>1</v>
      </c>
      <c r="P125" s="18">
        <v>-0.2</v>
      </c>
      <c r="Q125" s="44" t="s">
        <v>276</v>
      </c>
      <c r="R125" s="17">
        <v>1.45</v>
      </c>
      <c r="S125" s="17">
        <v>1.51</v>
      </c>
      <c r="T125" s="17">
        <v>1.4321839080459771</v>
      </c>
      <c r="U125" s="17">
        <v>1.5655172413793104</v>
      </c>
      <c r="V125" s="32">
        <v>4.0999999999999996</v>
      </c>
      <c r="W125" s="32">
        <v>275.10000000000002</v>
      </c>
      <c r="X125" s="18">
        <v>17671.919999999998</v>
      </c>
      <c r="Y125" s="18">
        <v>270437.49</v>
      </c>
      <c r="Z125" s="18">
        <v>113724.11</v>
      </c>
      <c r="AA125" s="18">
        <v>80917.73</v>
      </c>
      <c r="AB125" s="38">
        <v>3.75</v>
      </c>
      <c r="AD125" s="46">
        <f t="shared" si="8"/>
        <v>4.0999999999999995E-2</v>
      </c>
      <c r="AE125" s="46">
        <f t="shared" si="7"/>
        <v>1.5829722591448152E-2</v>
      </c>
      <c r="AF125" s="18">
        <f t="shared" si="3"/>
        <v>1.6720446186634347E-2</v>
      </c>
      <c r="AG125" s="18">
        <f t="shared" si="4"/>
        <v>0.25587686558073286</v>
      </c>
      <c r="AH125" s="18">
        <f t="shared" si="5"/>
        <v>0.10760109039526464</v>
      </c>
      <c r="AI125" s="18">
        <f t="shared" si="6"/>
        <v>7.6561038642638024E-2</v>
      </c>
      <c r="AJ125" s="22">
        <f>AB125/100</f>
        <v>3.7499999999999999E-2</v>
      </c>
      <c r="AK125" s="18">
        <v>274.8</v>
      </c>
      <c r="AL125" s="18">
        <v>147.28299999999999</v>
      </c>
      <c r="AM125" s="18">
        <v>-5.97</v>
      </c>
      <c r="AN125" s="17">
        <f t="shared" si="9"/>
        <v>-4.2259802221294119E-3</v>
      </c>
      <c r="AO125" s="18">
        <f t="shared" si="10"/>
        <v>0.46078639944436445</v>
      </c>
      <c r="AR125" s="71"/>
    </row>
    <row r="126" spans="1:44" ht="15.75" thickBot="1">
      <c r="A126" s="21">
        <v>24116</v>
      </c>
      <c r="B126" s="20">
        <v>3.7</v>
      </c>
      <c r="C126" s="22">
        <f t="shared" si="1"/>
        <v>0.68</v>
      </c>
      <c r="D126" s="22">
        <f t="shared" si="2"/>
        <v>0.67816091954022983</v>
      </c>
      <c r="E126" s="20">
        <v>68</v>
      </c>
      <c r="F126" s="20">
        <v>32</v>
      </c>
      <c r="G126" s="20">
        <v>295</v>
      </c>
      <c r="H126" s="20">
        <v>140</v>
      </c>
      <c r="I126" s="22">
        <v>1</v>
      </c>
      <c r="K126" s="16">
        <v>24116</v>
      </c>
      <c r="L126" s="18">
        <v>1</v>
      </c>
      <c r="N126" s="47">
        <v>17918</v>
      </c>
      <c r="O126" s="18">
        <v>1</v>
      </c>
      <c r="P126" s="18">
        <v>-0.2</v>
      </c>
      <c r="Q126" s="44" t="s">
        <v>276</v>
      </c>
      <c r="R126" s="17">
        <v>1.54</v>
      </c>
      <c r="S126" s="17">
        <v>1.42</v>
      </c>
      <c r="T126" s="17">
        <v>1.6045977011494252</v>
      </c>
      <c r="U126" s="17">
        <v>1.3931034482758622</v>
      </c>
      <c r="V126" s="32">
        <v>-0.5</v>
      </c>
      <c r="W126" s="32">
        <v>271.10000000000002</v>
      </c>
      <c r="X126" s="18">
        <v>17440.2</v>
      </c>
      <c r="Y126" s="18">
        <v>259389.28</v>
      </c>
      <c r="Z126" s="18">
        <v>111195.56</v>
      </c>
      <c r="AA126" s="18">
        <v>80008.53</v>
      </c>
      <c r="AB126" s="38">
        <v>6.05</v>
      </c>
      <c r="AD126" s="46">
        <f t="shared" si="8"/>
        <v>-5.0000000000000001E-3</v>
      </c>
      <c r="AE126" s="46">
        <f t="shared" si="7"/>
        <v>1.5599555778050143E-2</v>
      </c>
      <c r="AF126" s="18">
        <f t="shared" si="3"/>
        <v>1.6501202222743219E-2</v>
      </c>
      <c r="AG126" s="18">
        <f t="shared" si="4"/>
        <v>0.24542350223574058</v>
      </c>
      <c r="AH126" s="18">
        <f t="shared" si="5"/>
        <v>0.10520868005132836</v>
      </c>
      <c r="AI126" s="18">
        <f t="shared" si="6"/>
        <v>7.5700790878224872E-2</v>
      </c>
      <c r="AJ126" s="22">
        <f t="shared" ref="AJ126:AJ189" si="11">AB126/100</f>
        <v>6.0499999999999998E-2</v>
      </c>
      <c r="AK126" s="18">
        <v>272.8</v>
      </c>
      <c r="AL126" s="18">
        <v>149.291</v>
      </c>
      <c r="AM126" s="18">
        <v>0.78</v>
      </c>
      <c r="AN126" s="17">
        <f t="shared" si="9"/>
        <v>5.5213811947419462E-4</v>
      </c>
      <c r="AO126" s="18">
        <f t="shared" si="10"/>
        <v>0.46706858469374346</v>
      </c>
      <c r="AR126" s="71"/>
    </row>
    <row r="127" spans="1:44" ht="15.75" thickBot="1">
      <c r="A127" s="21">
        <v>24117</v>
      </c>
      <c r="B127" s="20">
        <v>3.7</v>
      </c>
      <c r="C127" s="22">
        <f t="shared" si="1"/>
        <v>0.68</v>
      </c>
      <c r="D127" s="22">
        <f t="shared" si="2"/>
        <v>0.67816091954022983</v>
      </c>
      <c r="E127" s="20">
        <v>68</v>
      </c>
      <c r="F127" s="20">
        <v>32</v>
      </c>
      <c r="G127" s="20">
        <v>295</v>
      </c>
      <c r="H127" s="20">
        <v>140</v>
      </c>
      <c r="I127" s="22">
        <v>1</v>
      </c>
      <c r="K127" s="16">
        <v>24117</v>
      </c>
      <c r="L127" s="18">
        <v>1</v>
      </c>
      <c r="N127" s="47">
        <v>18283</v>
      </c>
      <c r="O127" s="18">
        <v>1</v>
      </c>
      <c r="P127" s="18">
        <v>-0.2</v>
      </c>
      <c r="Q127" s="44" t="s">
        <v>276</v>
      </c>
      <c r="R127" s="17">
        <v>1.54</v>
      </c>
      <c r="S127" s="17">
        <v>1.42</v>
      </c>
      <c r="T127" s="17">
        <v>1.6045977011494252</v>
      </c>
      <c r="U127" s="17">
        <v>1.3931034482758622</v>
      </c>
      <c r="V127" s="32">
        <v>8.6999999999999993</v>
      </c>
      <c r="W127" s="32">
        <v>298.89999999999998</v>
      </c>
      <c r="X127" s="18">
        <v>18797.2</v>
      </c>
      <c r="Y127" s="18">
        <v>290619.77</v>
      </c>
      <c r="Z127" s="18">
        <v>122137.83</v>
      </c>
      <c r="AA127" s="18">
        <v>86651.01</v>
      </c>
      <c r="AB127" s="38">
        <v>5.208333333333333</v>
      </c>
      <c r="AD127" s="46">
        <f t="shared" si="8"/>
        <v>8.6999999999999994E-2</v>
      </c>
      <c r="AE127" s="46">
        <f t="shared" si="7"/>
        <v>1.7199215131166311E-2</v>
      </c>
      <c r="AF127" s="18">
        <f t="shared" si="3"/>
        <v>1.7785139988150872E-2</v>
      </c>
      <c r="AG127" s="18">
        <f t="shared" si="4"/>
        <v>0.27497251147906121</v>
      </c>
      <c r="AH127" s="18">
        <f t="shared" si="5"/>
        <v>0.11556180731167265</v>
      </c>
      <c r="AI127" s="18">
        <f t="shared" si="6"/>
        <v>8.1985633124330271E-2</v>
      </c>
      <c r="AJ127" s="22">
        <f t="shared" si="11"/>
        <v>5.2083333333333329E-2</v>
      </c>
      <c r="AK127" s="18">
        <v>300.2</v>
      </c>
      <c r="AL127" s="18">
        <v>151.32599999999999</v>
      </c>
      <c r="AM127" s="18">
        <v>5.36</v>
      </c>
      <c r="AN127" s="17">
        <f t="shared" si="9"/>
        <v>3.794179897925235E-3</v>
      </c>
      <c r="AO127" s="18">
        <f t="shared" si="10"/>
        <v>0.47343524155753136</v>
      </c>
      <c r="AP127" s="18">
        <v>20.43</v>
      </c>
      <c r="AR127" s="71"/>
    </row>
    <row r="128" spans="1:44" ht="15.75" thickBot="1">
      <c r="A128" s="21">
        <v>24118</v>
      </c>
      <c r="B128" s="20">
        <v>3.6</v>
      </c>
      <c r="C128" s="22">
        <f t="shared" si="1"/>
        <v>0.68</v>
      </c>
      <c r="D128" s="22">
        <f t="shared" si="2"/>
        <v>0.67816091954022983</v>
      </c>
      <c r="E128" s="20">
        <v>68</v>
      </c>
      <c r="F128" s="20">
        <v>32</v>
      </c>
      <c r="G128" s="20">
        <v>295</v>
      </c>
      <c r="H128" s="20">
        <v>140</v>
      </c>
      <c r="I128" s="22">
        <v>1</v>
      </c>
      <c r="K128" s="16">
        <v>24118</v>
      </c>
      <c r="L128" s="18">
        <v>1</v>
      </c>
      <c r="N128" s="47">
        <v>18648</v>
      </c>
      <c r="O128" s="18">
        <v>1</v>
      </c>
      <c r="P128" s="18">
        <v>-0.2</v>
      </c>
      <c r="Q128" s="44" t="s">
        <v>276</v>
      </c>
      <c r="R128" s="17">
        <v>1.48</v>
      </c>
      <c r="S128" s="17">
        <v>1.47</v>
      </c>
      <c r="T128" s="17">
        <v>1.5379310344827586</v>
      </c>
      <c r="U128" s="17">
        <v>1.457471264367816</v>
      </c>
      <c r="V128" s="32">
        <v>8.1</v>
      </c>
      <c r="W128" s="32">
        <v>343.9</v>
      </c>
      <c r="X128" s="18">
        <v>19674.349999999999</v>
      </c>
      <c r="Y128" s="18">
        <v>277235.99</v>
      </c>
      <c r="Z128" s="18">
        <v>119505.32</v>
      </c>
      <c r="AA128" s="18">
        <v>86504.9</v>
      </c>
      <c r="AB128" s="38">
        <v>3.2833333333333337</v>
      </c>
      <c r="AD128" s="46">
        <f t="shared" si="8"/>
        <v>8.1000000000000003E-2</v>
      </c>
      <c r="AE128" s="46">
        <f t="shared" si="7"/>
        <v>1.9788591781893926E-2</v>
      </c>
      <c r="AF128" s="18">
        <f t="shared" si="3"/>
        <v>1.861506335655715E-2</v>
      </c>
      <c r="AG128" s="18">
        <f t="shared" si="4"/>
        <v>0.26230932755429504</v>
      </c>
      <c r="AH128" s="18">
        <f t="shared" si="5"/>
        <v>0.11307103427791193</v>
      </c>
      <c r="AI128" s="18">
        <f t="shared" si="6"/>
        <v>8.1847389832581038E-2</v>
      </c>
      <c r="AJ128" s="22">
        <f t="shared" si="11"/>
        <v>3.2833333333333339E-2</v>
      </c>
      <c r="AK128" s="18">
        <v>347.3</v>
      </c>
      <c r="AL128" s="18">
        <v>153.917</v>
      </c>
      <c r="AM128" s="18">
        <v>-2.68</v>
      </c>
      <c r="AN128" s="17">
        <f t="shared" si="9"/>
        <v>-1.8970899489626175E-3</v>
      </c>
      <c r="AO128" s="18">
        <f t="shared" si="10"/>
        <v>0.48154138796248208</v>
      </c>
      <c r="AP128" s="18">
        <v>23.77</v>
      </c>
      <c r="AR128" s="71"/>
    </row>
    <row r="129" spans="1:44" ht="15.75" thickBot="1">
      <c r="A129" s="21">
        <v>24119</v>
      </c>
      <c r="B129" s="20">
        <v>3.8</v>
      </c>
      <c r="C129" s="22">
        <f t="shared" si="1"/>
        <v>0.68</v>
      </c>
      <c r="D129" s="22">
        <f t="shared" si="2"/>
        <v>0.67816091954022983</v>
      </c>
      <c r="E129" s="20">
        <v>68</v>
      </c>
      <c r="F129" s="20">
        <v>32</v>
      </c>
      <c r="G129" s="20">
        <v>295</v>
      </c>
      <c r="H129" s="20">
        <v>140</v>
      </c>
      <c r="I129" s="22">
        <v>1</v>
      </c>
      <c r="K129" s="16">
        <v>24119</v>
      </c>
      <c r="L129" s="18">
        <v>1</v>
      </c>
      <c r="N129" s="47">
        <v>19013</v>
      </c>
      <c r="O129" s="18">
        <v>1</v>
      </c>
      <c r="P129" s="18">
        <v>-0.2</v>
      </c>
      <c r="Q129" s="44" t="s">
        <v>276</v>
      </c>
      <c r="R129" s="17">
        <v>1.48</v>
      </c>
      <c r="S129" s="17">
        <v>1.47</v>
      </c>
      <c r="T129" s="17">
        <v>1.5379310344827586</v>
      </c>
      <c r="U129" s="17">
        <v>1.457471264367816</v>
      </c>
      <c r="V129" s="32">
        <v>4.0999999999999996</v>
      </c>
      <c r="W129" s="32">
        <v>365.2</v>
      </c>
      <c r="X129" s="18">
        <v>20527.75</v>
      </c>
      <c r="Y129" s="18">
        <v>265413.33</v>
      </c>
      <c r="Z129" s="18">
        <v>118841.27</v>
      </c>
      <c r="AA129" s="18">
        <v>87236.91</v>
      </c>
      <c r="AB129" s="38">
        <v>3.0250000000000004</v>
      </c>
      <c r="AD129" s="46">
        <f t="shared" si="8"/>
        <v>4.0999999999999995E-2</v>
      </c>
      <c r="AE129" s="46">
        <f t="shared" si="7"/>
        <v>2.101423006323833E-2</v>
      </c>
      <c r="AF129" s="18">
        <f t="shared" si="3"/>
        <v>1.9422515448671296E-2</v>
      </c>
      <c r="AG129" s="18">
        <f t="shared" si="4"/>
        <v>0.25112321137037874</v>
      </c>
      <c r="AH129" s="18">
        <f t="shared" si="5"/>
        <v>0.11244273739278374</v>
      </c>
      <c r="AI129" s="18">
        <f t="shared" si="6"/>
        <v>8.2539987683469804E-2</v>
      </c>
      <c r="AJ129" s="22">
        <f t="shared" si="11"/>
        <v>3.0250000000000003E-2</v>
      </c>
      <c r="AK129" s="18">
        <v>367.7</v>
      </c>
      <c r="AL129" s="18">
        <v>156.55199999999999</v>
      </c>
      <c r="AM129" s="18">
        <v>5.4</v>
      </c>
      <c r="AN129" s="17">
        <f t="shared" si="9"/>
        <v>3.8224946732828861E-3</v>
      </c>
      <c r="AO129" s="18">
        <f t="shared" si="10"/>
        <v>0.48978519181313623</v>
      </c>
      <c r="AP129" s="18">
        <v>26.57</v>
      </c>
      <c r="AR129" s="71"/>
    </row>
    <row r="130" spans="1:44" ht="15.75" thickBot="1">
      <c r="A130" s="21">
        <v>24473</v>
      </c>
      <c r="B130" s="20">
        <v>3.9</v>
      </c>
      <c r="C130" s="22">
        <f t="shared" si="1"/>
        <v>0.68</v>
      </c>
      <c r="D130" s="22">
        <f t="shared" si="2"/>
        <v>0.67816091954022983</v>
      </c>
      <c r="E130" s="20">
        <v>68</v>
      </c>
      <c r="F130" s="20">
        <v>32</v>
      </c>
      <c r="G130" s="20">
        <v>295</v>
      </c>
      <c r="H130" s="20">
        <v>140</v>
      </c>
      <c r="I130" s="23">
        <v>1</v>
      </c>
      <c r="K130" s="16">
        <v>24473</v>
      </c>
      <c r="L130" s="18">
        <v>1</v>
      </c>
      <c r="N130" s="47">
        <v>19379</v>
      </c>
      <c r="O130" s="18">
        <v>-0.2</v>
      </c>
      <c r="P130" s="18">
        <v>1</v>
      </c>
      <c r="Q130" s="44" t="s">
        <v>277</v>
      </c>
      <c r="R130" s="17">
        <v>1.46</v>
      </c>
      <c r="S130" s="17">
        <v>1.48</v>
      </c>
      <c r="T130" s="17">
        <v>1.489655172413793</v>
      </c>
      <c r="U130" s="17">
        <v>1.5080459770114942</v>
      </c>
      <c r="V130" s="32">
        <v>4.7</v>
      </c>
      <c r="W130" s="32">
        <v>386</v>
      </c>
      <c r="X130" s="18">
        <v>21661.18</v>
      </c>
      <c r="Y130" s="18">
        <v>257997.03</v>
      </c>
      <c r="Z130" s="18">
        <v>119365.23</v>
      </c>
      <c r="AA130" s="18">
        <v>89152.94</v>
      </c>
      <c r="AB130" s="38">
        <v>2.9250000000000003</v>
      </c>
      <c r="AD130" s="46">
        <f t="shared" si="8"/>
        <v>4.7E-2</v>
      </c>
      <c r="AE130" s="46">
        <f t="shared" si="7"/>
        <v>2.2211097492907984E-2</v>
      </c>
      <c r="AF130" s="18">
        <f t="shared" si="3"/>
        <v>2.0494920446052278E-2</v>
      </c>
      <c r="AG130" s="18">
        <f t="shared" si="4"/>
        <v>0.24410621236552041</v>
      </c>
      <c r="AH130" s="18">
        <f t="shared" si="5"/>
        <v>0.11293848686335337</v>
      </c>
      <c r="AI130" s="18">
        <f t="shared" si="6"/>
        <v>8.4352856715639316E-2</v>
      </c>
      <c r="AJ130" s="22">
        <f t="shared" si="11"/>
        <v>2.9250000000000002E-2</v>
      </c>
      <c r="AK130" s="18">
        <v>389.7</v>
      </c>
      <c r="AL130" s="18">
        <v>159.232</v>
      </c>
      <c r="AM130" s="18">
        <v>10.38</v>
      </c>
      <c r="AN130" s="17">
        <f t="shared" si="9"/>
        <v>7.3476842053104363E-3</v>
      </c>
      <c r="AO130" s="18">
        <f t="shared" si="10"/>
        <v>0.4981697816878054</v>
      </c>
      <c r="AP130" s="18">
        <v>26.38</v>
      </c>
      <c r="AR130" s="71"/>
    </row>
    <row r="131" spans="1:44" ht="15.75" thickBot="1">
      <c r="A131" s="21">
        <v>24474</v>
      </c>
      <c r="B131" s="20">
        <v>3.8</v>
      </c>
      <c r="C131" s="22">
        <f t="shared" si="1"/>
        <v>0.64</v>
      </c>
      <c r="D131" s="22">
        <f t="shared" si="2"/>
        <v>0.57011494252873562</v>
      </c>
      <c r="E131" s="20">
        <v>64</v>
      </c>
      <c r="F131" s="20">
        <v>36</v>
      </c>
      <c r="G131" s="20">
        <v>248</v>
      </c>
      <c r="H131" s="20">
        <v>187</v>
      </c>
      <c r="I131" s="22">
        <v>1</v>
      </c>
      <c r="K131" s="16">
        <v>24474</v>
      </c>
      <c r="L131" s="18">
        <v>1</v>
      </c>
      <c r="N131" s="47">
        <v>19744</v>
      </c>
      <c r="O131" s="18">
        <v>-0.2</v>
      </c>
      <c r="P131" s="18">
        <v>1</v>
      </c>
      <c r="Q131" s="44" t="s">
        <v>277</v>
      </c>
      <c r="R131" s="17">
        <v>1.46</v>
      </c>
      <c r="S131" s="17">
        <v>1.48</v>
      </c>
      <c r="T131" s="17">
        <v>1.489655172413793</v>
      </c>
      <c r="U131" s="17">
        <v>1.5080459770114942</v>
      </c>
      <c r="V131" s="32">
        <v>-0.6</v>
      </c>
      <c r="W131" s="32">
        <v>388.3</v>
      </c>
      <c r="X131" s="18">
        <v>21167.95</v>
      </c>
      <c r="Y131" s="18">
        <v>263549.28000000003</v>
      </c>
      <c r="Z131" s="18">
        <v>121022.93</v>
      </c>
      <c r="AA131" s="18">
        <v>90144.94</v>
      </c>
      <c r="AB131" s="38">
        <v>5.5916666666666659</v>
      </c>
      <c r="AD131" s="46">
        <f t="shared" si="8"/>
        <v>-6.0000000000000001E-3</v>
      </c>
      <c r="AE131" s="46">
        <f t="shared" si="7"/>
        <v>2.2343443410611841E-2</v>
      </c>
      <c r="AF131" s="18">
        <f t="shared" si="3"/>
        <v>2.0028246441607167E-2</v>
      </c>
      <c r="AG131" s="18">
        <f t="shared" si="4"/>
        <v>0.24935952368312148</v>
      </c>
      <c r="AH131" s="18">
        <f t="shared" si="5"/>
        <v>0.11450693464059454</v>
      </c>
      <c r="AI131" s="18">
        <f t="shared" si="6"/>
        <v>8.5291446445399377E-2</v>
      </c>
      <c r="AJ131" s="22">
        <f t="shared" si="11"/>
        <v>5.5916666666666656E-2</v>
      </c>
      <c r="AK131" s="18">
        <v>391.1</v>
      </c>
      <c r="AL131" s="18">
        <v>161.958</v>
      </c>
      <c r="AM131" s="18">
        <v>7.99</v>
      </c>
      <c r="AN131" s="17">
        <f t="shared" si="9"/>
        <v>5.6558763776907882E-3</v>
      </c>
      <c r="AO131" s="18">
        <f t="shared" si="10"/>
        <v>0.50669828616480095</v>
      </c>
      <c r="AP131" s="18">
        <v>35.979999999999997</v>
      </c>
      <c r="AR131" s="71"/>
    </row>
    <row r="132" spans="1:44" ht="15.75" thickBot="1">
      <c r="A132" s="21">
        <v>24475</v>
      </c>
      <c r="B132" s="20">
        <v>3.8</v>
      </c>
      <c r="C132" s="22">
        <f t="shared" si="1"/>
        <v>0.64</v>
      </c>
      <c r="D132" s="22">
        <f t="shared" si="2"/>
        <v>0.57011494252873562</v>
      </c>
      <c r="E132" s="20">
        <v>64</v>
      </c>
      <c r="F132" s="20">
        <v>36</v>
      </c>
      <c r="G132" s="20">
        <v>248</v>
      </c>
      <c r="H132" s="20">
        <v>187</v>
      </c>
      <c r="I132" s="22">
        <v>1</v>
      </c>
      <c r="K132" s="16">
        <v>24475</v>
      </c>
      <c r="L132" s="18">
        <v>1</v>
      </c>
      <c r="N132" s="47">
        <v>20109</v>
      </c>
      <c r="O132" s="18">
        <v>-0.2</v>
      </c>
      <c r="P132" s="18">
        <v>1</v>
      </c>
      <c r="Q132" s="44" t="s">
        <v>277</v>
      </c>
      <c r="R132" s="17">
        <v>1.48</v>
      </c>
      <c r="S132" s="17">
        <v>1.47</v>
      </c>
      <c r="T132" s="17">
        <v>1.5333333333333332</v>
      </c>
      <c r="U132" s="17">
        <v>1.4666666666666668</v>
      </c>
      <c r="V132" s="32">
        <v>7.1</v>
      </c>
      <c r="W132" s="32">
        <v>424.1</v>
      </c>
      <c r="X132" s="18">
        <v>22738.46</v>
      </c>
      <c r="Y132" s="18">
        <v>275365.24</v>
      </c>
      <c r="Z132" s="18">
        <v>128243.45</v>
      </c>
      <c r="AA132" s="18">
        <v>95298.71</v>
      </c>
      <c r="AB132" s="38">
        <v>4.3666666666666671</v>
      </c>
      <c r="AD132" s="46">
        <f t="shared" si="8"/>
        <v>7.0999999999999994E-2</v>
      </c>
      <c r="AE132" s="46">
        <f t="shared" si="7"/>
        <v>2.4403436390524034E-2</v>
      </c>
      <c r="AF132" s="18">
        <f t="shared" si="3"/>
        <v>2.1514198615483638E-2</v>
      </c>
      <c r="AG132" s="18">
        <f t="shared" si="4"/>
        <v>0.26053930060172587</v>
      </c>
      <c r="AH132" s="18">
        <f t="shared" si="5"/>
        <v>0.12133869463608553</v>
      </c>
      <c r="AI132" s="18">
        <f t="shared" si="6"/>
        <v>9.0167732323973432E-2</v>
      </c>
      <c r="AJ132" s="22">
        <f t="shared" si="11"/>
        <v>4.3666666666666673E-2</v>
      </c>
      <c r="AK132" s="18">
        <v>426.2</v>
      </c>
      <c r="AL132" s="18">
        <v>164.73099999999999</v>
      </c>
      <c r="AM132" s="18">
        <v>7.99</v>
      </c>
      <c r="AN132" s="17">
        <f t="shared" si="9"/>
        <v>5.6558763776907882E-3</v>
      </c>
      <c r="AO132" s="18">
        <f t="shared" si="10"/>
        <v>0.5153738338224344</v>
      </c>
      <c r="AP132" s="18">
        <v>45.51</v>
      </c>
      <c r="AR132" s="71"/>
    </row>
    <row r="133" spans="1:44" ht="15.75" thickBot="1">
      <c r="A133" s="21">
        <v>24476</v>
      </c>
      <c r="B133" s="20">
        <v>3.8</v>
      </c>
      <c r="C133" s="22">
        <f t="shared" si="1"/>
        <v>0.64</v>
      </c>
      <c r="D133" s="22">
        <f t="shared" si="2"/>
        <v>0.57011494252873562</v>
      </c>
      <c r="E133" s="20">
        <v>64</v>
      </c>
      <c r="F133" s="20">
        <v>36</v>
      </c>
      <c r="G133" s="20">
        <v>248</v>
      </c>
      <c r="H133" s="20">
        <v>187</v>
      </c>
      <c r="I133" s="22">
        <v>1</v>
      </c>
      <c r="K133" s="16">
        <v>24476</v>
      </c>
      <c r="L133" s="18">
        <v>1</v>
      </c>
      <c r="N133" s="47">
        <v>20474</v>
      </c>
      <c r="O133" s="18">
        <v>-0.2</v>
      </c>
      <c r="P133" s="18">
        <v>1</v>
      </c>
      <c r="Q133" s="44" t="s">
        <v>277</v>
      </c>
      <c r="R133" s="17">
        <v>1.48</v>
      </c>
      <c r="S133" s="17">
        <v>1.47</v>
      </c>
      <c r="T133" s="17">
        <v>1.5333333333333332</v>
      </c>
      <c r="U133" s="17">
        <v>1.4666666666666668</v>
      </c>
      <c r="V133" s="32">
        <v>2.1</v>
      </c>
      <c r="W133" s="32">
        <v>452.2</v>
      </c>
      <c r="X133" s="18">
        <v>23908.02</v>
      </c>
      <c r="Y133" s="18">
        <v>286720.99</v>
      </c>
      <c r="Z133" s="18">
        <v>134715.68</v>
      </c>
      <c r="AA133" s="18">
        <v>100357.42</v>
      </c>
      <c r="AB133" s="38">
        <v>4.125</v>
      </c>
      <c r="AD133" s="46">
        <f t="shared" si="8"/>
        <v>2.1000000000000001E-2</v>
      </c>
      <c r="AE133" s="46">
        <f t="shared" si="7"/>
        <v>2.6020358254645052E-2</v>
      </c>
      <c r="AF133" s="18">
        <f t="shared" si="3"/>
        <v>2.2620788337598726E-2</v>
      </c>
      <c r="AG133" s="18">
        <f t="shared" si="4"/>
        <v>0.27128364568612379</v>
      </c>
      <c r="AH133" s="18">
        <f t="shared" si="5"/>
        <v>0.12746245331213885</v>
      </c>
      <c r="AI133" s="18">
        <f t="shared" si="6"/>
        <v>9.4954076327838824E-2</v>
      </c>
      <c r="AJ133" s="22">
        <f t="shared" si="11"/>
        <v>4.1250000000000002E-2</v>
      </c>
      <c r="AK133" s="18">
        <v>450.1</v>
      </c>
      <c r="AL133" s="18">
        <v>167.55099999999999</v>
      </c>
      <c r="AM133" s="18">
        <v>1.4</v>
      </c>
      <c r="AN133" s="17">
        <f t="shared" si="9"/>
        <v>9.9101713751778521E-4</v>
      </c>
      <c r="AO133" s="18">
        <f t="shared" si="10"/>
        <v>0.5241964246607056</v>
      </c>
      <c r="AP133" s="18">
        <v>49.39</v>
      </c>
      <c r="AR133" s="71"/>
    </row>
    <row r="134" spans="1:44" ht="15.75" thickBot="1">
      <c r="A134" s="21">
        <v>24477</v>
      </c>
      <c r="B134" s="20">
        <v>3.8</v>
      </c>
      <c r="C134" s="22">
        <f t="shared" si="1"/>
        <v>0.64</v>
      </c>
      <c r="D134" s="22">
        <f t="shared" si="2"/>
        <v>0.57011494252873562</v>
      </c>
      <c r="E134" s="20">
        <v>64</v>
      </c>
      <c r="F134" s="20">
        <v>36</v>
      </c>
      <c r="G134" s="20">
        <v>248</v>
      </c>
      <c r="H134" s="20">
        <v>187</v>
      </c>
      <c r="I134" s="22">
        <v>1</v>
      </c>
      <c r="K134" s="16">
        <v>24477</v>
      </c>
      <c r="L134" s="18">
        <v>1</v>
      </c>
      <c r="N134" s="47">
        <v>20840</v>
      </c>
      <c r="O134" s="18">
        <v>-0.2</v>
      </c>
      <c r="P134" s="18">
        <v>1</v>
      </c>
      <c r="Q134" s="44" t="s">
        <v>277</v>
      </c>
      <c r="R134" s="17">
        <v>1.49</v>
      </c>
      <c r="S134" s="17">
        <v>1.47</v>
      </c>
      <c r="T134" s="17">
        <v>1.5379310344827586</v>
      </c>
      <c r="U134" s="17">
        <v>1.4620689655172414</v>
      </c>
      <c r="V134" s="32">
        <v>2.1</v>
      </c>
      <c r="W134" s="32">
        <v>475.2</v>
      </c>
      <c r="X134" s="18">
        <v>24059.06</v>
      </c>
      <c r="Y134" s="18">
        <v>284699.90000000002</v>
      </c>
      <c r="Z134" s="18">
        <v>134189.76000000001</v>
      </c>
      <c r="AA134" s="18">
        <v>100439.65</v>
      </c>
      <c r="AB134" s="38">
        <v>4.3</v>
      </c>
      <c r="AD134" s="46">
        <f t="shared" si="8"/>
        <v>2.1000000000000001E-2</v>
      </c>
      <c r="AE134" s="46">
        <f t="shared" si="7"/>
        <v>2.7343817431683612E-2</v>
      </c>
      <c r="AF134" s="18">
        <f t="shared" si="3"/>
        <v>2.2763696193226712E-2</v>
      </c>
      <c r="AG134" s="18">
        <f t="shared" si="4"/>
        <v>0.26937137318922788</v>
      </c>
      <c r="AH134" s="18">
        <f t="shared" si="5"/>
        <v>0.12696484936992575</v>
      </c>
      <c r="AI134" s="18">
        <f t="shared" si="6"/>
        <v>9.5031878982554718E-2</v>
      </c>
      <c r="AJ134" s="22">
        <f t="shared" si="11"/>
        <v>4.2999999999999997E-2</v>
      </c>
      <c r="AK134" s="18">
        <v>474.9</v>
      </c>
      <c r="AL134" s="18">
        <v>170.42</v>
      </c>
      <c r="AM134" s="18">
        <v>1.79</v>
      </c>
      <c r="AN134" s="17">
        <f t="shared" si="9"/>
        <v>1.2670861972548825E-3</v>
      </c>
      <c r="AO134" s="18">
        <f t="shared" si="10"/>
        <v>0.53317231583623759</v>
      </c>
      <c r="AP134" s="18">
        <v>47.91</v>
      </c>
      <c r="AR134" s="71"/>
    </row>
    <row r="135" spans="1:44" ht="15.75" thickBot="1">
      <c r="A135" s="21">
        <v>24478</v>
      </c>
      <c r="B135" s="20">
        <v>3.9</v>
      </c>
      <c r="C135" s="22">
        <f t="shared" si="1"/>
        <v>0.64</v>
      </c>
      <c r="D135" s="22">
        <f t="shared" si="2"/>
        <v>0.57011494252873562</v>
      </c>
      <c r="E135" s="20">
        <v>64</v>
      </c>
      <c r="F135" s="20">
        <v>36</v>
      </c>
      <c r="G135" s="20">
        <v>248</v>
      </c>
      <c r="H135" s="20">
        <v>187</v>
      </c>
      <c r="I135" s="22">
        <v>1</v>
      </c>
      <c r="K135" s="16">
        <v>24478</v>
      </c>
      <c r="L135" s="18">
        <v>1</v>
      </c>
      <c r="N135" s="47">
        <v>21205</v>
      </c>
      <c r="O135" s="18">
        <v>-0.2</v>
      </c>
      <c r="P135" s="18">
        <v>1</v>
      </c>
      <c r="Q135" s="44" t="s">
        <v>277</v>
      </c>
      <c r="R135" s="17">
        <v>1.49</v>
      </c>
      <c r="S135" s="17">
        <v>1.47</v>
      </c>
      <c r="T135" s="17">
        <v>1.5379310344827586</v>
      </c>
      <c r="U135" s="17">
        <v>1.4620689655172414</v>
      </c>
      <c r="V135" s="32">
        <v>-0.7</v>
      </c>
      <c r="W135" s="32">
        <v>481.4</v>
      </c>
      <c r="X135" s="18">
        <v>23176.95</v>
      </c>
      <c r="Y135" s="18">
        <v>271421.28999999998</v>
      </c>
      <c r="Z135" s="18">
        <v>130647.5</v>
      </c>
      <c r="AA135" s="18">
        <v>98668.49</v>
      </c>
      <c r="AB135" s="38">
        <v>6.8416666666666659</v>
      </c>
      <c r="AD135" s="46">
        <f t="shared" si="8"/>
        <v>-6.9999999999999993E-3</v>
      </c>
      <c r="AE135" s="46">
        <f t="shared" si="7"/>
        <v>2.7700575992450526E-2</v>
      </c>
      <c r="AF135" s="18">
        <f t="shared" si="3"/>
        <v>2.1929079876171629E-2</v>
      </c>
      <c r="AG135" s="18">
        <f t="shared" si="4"/>
        <v>0.25680769680667831</v>
      </c>
      <c r="AH135" s="18">
        <f t="shared" si="5"/>
        <v>0.1236133081843009</v>
      </c>
      <c r="AI135" s="18">
        <f t="shared" si="6"/>
        <v>9.3356080004972253E-2</v>
      </c>
      <c r="AJ135" s="22">
        <f t="shared" si="11"/>
        <v>6.8416666666666653E-2</v>
      </c>
      <c r="AK135" s="18">
        <v>482</v>
      </c>
      <c r="AL135" s="18">
        <v>173.33699999999999</v>
      </c>
      <c r="AM135" s="18">
        <v>6.42</v>
      </c>
      <c r="AN135" s="17">
        <f t="shared" si="9"/>
        <v>4.5445214449029861E-3</v>
      </c>
      <c r="AO135" s="18">
        <f t="shared" si="10"/>
        <v>0.54229837877071896</v>
      </c>
      <c r="AP135" s="18">
        <v>55.21</v>
      </c>
      <c r="AR135" s="71"/>
    </row>
    <row r="136" spans="1:44" ht="15.75" thickBot="1">
      <c r="A136" s="21">
        <v>24479</v>
      </c>
      <c r="B136" s="20">
        <v>3.8</v>
      </c>
      <c r="C136" s="22">
        <f t="shared" si="1"/>
        <v>0.64</v>
      </c>
      <c r="D136" s="22">
        <f t="shared" si="2"/>
        <v>0.57011494252873562</v>
      </c>
      <c r="E136" s="20">
        <v>64</v>
      </c>
      <c r="F136" s="20">
        <v>36</v>
      </c>
      <c r="G136" s="20">
        <v>248</v>
      </c>
      <c r="H136" s="20">
        <v>187</v>
      </c>
      <c r="I136" s="22">
        <v>1</v>
      </c>
      <c r="K136" s="16">
        <v>24479</v>
      </c>
      <c r="L136" s="18">
        <v>1</v>
      </c>
      <c r="N136" s="47">
        <v>21570</v>
      </c>
      <c r="O136" s="18">
        <v>-0.2</v>
      </c>
      <c r="P136" s="18">
        <v>1</v>
      </c>
      <c r="Q136" s="44" t="s">
        <v>277</v>
      </c>
      <c r="R136" s="17">
        <v>1.6400000000000001</v>
      </c>
      <c r="S136" s="17">
        <v>1.34</v>
      </c>
      <c r="T136" s="17">
        <v>1.6505747126436781</v>
      </c>
      <c r="U136" s="17">
        <v>1.3517241379310345</v>
      </c>
      <c r="V136" s="32">
        <v>6.9</v>
      </c>
      <c r="W136" s="32">
        <v>522.29999999999995</v>
      </c>
      <c r="X136" s="18">
        <v>24599.06</v>
      </c>
      <c r="Y136" s="18">
        <v>284948.43</v>
      </c>
      <c r="Z136" s="18">
        <v>136970.54</v>
      </c>
      <c r="AA136" s="18">
        <v>104343.73</v>
      </c>
      <c r="AB136" s="38">
        <v>5.45</v>
      </c>
      <c r="AD136" s="46">
        <f t="shared" si="8"/>
        <v>6.9000000000000006E-2</v>
      </c>
      <c r="AE136" s="46">
        <f t="shared" si="7"/>
        <v>3.0054031659445177E-2</v>
      </c>
      <c r="AF136" s="18">
        <f t="shared" si="3"/>
        <v>2.3274622054184804E-2</v>
      </c>
      <c r="AG136" s="18">
        <f t="shared" si="4"/>
        <v>0.26960652208593883</v>
      </c>
      <c r="AH136" s="18">
        <f t="shared" si="5"/>
        <v>0.12959590939887955</v>
      </c>
      <c r="AI136" s="18">
        <f t="shared" si="6"/>
        <v>9.8725759418201525E-2</v>
      </c>
      <c r="AJ136" s="22">
        <f t="shared" si="11"/>
        <v>5.45E-2</v>
      </c>
      <c r="AK136" s="18">
        <v>522.5</v>
      </c>
      <c r="AL136" s="18">
        <v>176.30500000000001</v>
      </c>
      <c r="AM136" s="18">
        <v>14.28</v>
      </c>
      <c r="AN136" s="17">
        <f t="shared" si="9"/>
        <v>1.0108374802681409E-2</v>
      </c>
      <c r="AO136" s="18">
        <f t="shared" si="10"/>
        <v>0.55158399919908396</v>
      </c>
      <c r="AP136" s="18">
        <v>60.51</v>
      </c>
      <c r="AR136" s="71"/>
    </row>
    <row r="137" spans="1:44" ht="15.75" thickBot="1">
      <c r="A137" s="21">
        <v>24480</v>
      </c>
      <c r="B137" s="20">
        <v>3.8</v>
      </c>
      <c r="C137" s="22">
        <f t="shared" si="1"/>
        <v>0.64</v>
      </c>
      <c r="D137" s="22">
        <f t="shared" si="2"/>
        <v>0.57011494252873562</v>
      </c>
      <c r="E137" s="20">
        <v>64</v>
      </c>
      <c r="F137" s="20">
        <v>36</v>
      </c>
      <c r="G137" s="20">
        <v>248</v>
      </c>
      <c r="H137" s="20">
        <v>187</v>
      </c>
      <c r="I137" s="22">
        <v>1</v>
      </c>
      <c r="K137" s="16">
        <v>24480</v>
      </c>
      <c r="L137" s="18">
        <v>1</v>
      </c>
      <c r="N137" s="47">
        <v>21935</v>
      </c>
      <c r="O137" s="18">
        <v>-0.2</v>
      </c>
      <c r="P137" s="18">
        <v>1</v>
      </c>
      <c r="Q137" s="44" t="s">
        <v>277</v>
      </c>
      <c r="R137" s="17">
        <v>1.6400000000000001</v>
      </c>
      <c r="S137" s="17">
        <v>1.34</v>
      </c>
      <c r="T137" s="17">
        <v>1.6505747126436781</v>
      </c>
      <c r="U137" s="17">
        <v>1.3517241379310345</v>
      </c>
      <c r="V137" s="32">
        <v>2.6</v>
      </c>
      <c r="W137" s="32">
        <v>544.6</v>
      </c>
      <c r="X137" s="18">
        <v>25014.76</v>
      </c>
      <c r="Y137" s="18">
        <v>275281.28999999998</v>
      </c>
      <c r="Z137" s="18">
        <v>135137.44</v>
      </c>
      <c r="AA137" s="18">
        <v>104285.36</v>
      </c>
      <c r="AB137" s="38">
        <v>5.541666666666667</v>
      </c>
      <c r="AD137" s="46">
        <f t="shared" si="8"/>
        <v>2.6000000000000002E-2</v>
      </c>
      <c r="AE137" s="46">
        <f t="shared" si="7"/>
        <v>3.1337211644139093E-2</v>
      </c>
      <c r="AF137" s="18">
        <f t="shared" si="3"/>
        <v>2.3667940351222355E-2</v>
      </c>
      <c r="AG137" s="18">
        <f t="shared" si="4"/>
        <v>0.26045987055352693</v>
      </c>
      <c r="AH137" s="18">
        <f t="shared" si="5"/>
        <v>0.12786150533272717</v>
      </c>
      <c r="AI137" s="18">
        <f t="shared" si="6"/>
        <v>9.8670532117267964E-2</v>
      </c>
      <c r="AJ137" s="22">
        <f t="shared" si="11"/>
        <v>5.541666666666667E-2</v>
      </c>
      <c r="AK137" s="18">
        <v>543.29999999999995</v>
      </c>
      <c r="AL137" s="18">
        <v>179.32300000000001</v>
      </c>
      <c r="AM137" s="18">
        <v>4.79</v>
      </c>
      <c r="AN137" s="17">
        <f t="shared" si="9"/>
        <v>3.3906943490787079E-3</v>
      </c>
      <c r="AO137" s="18">
        <f t="shared" si="10"/>
        <v>0.56102604854302107</v>
      </c>
      <c r="AP137" s="18">
        <v>58.11</v>
      </c>
      <c r="AR137" s="71"/>
    </row>
    <row r="138" spans="1:44" ht="15.75" thickBot="1">
      <c r="A138" s="21">
        <v>24481</v>
      </c>
      <c r="B138" s="20">
        <v>3.8</v>
      </c>
      <c r="C138" s="22">
        <f t="shared" si="1"/>
        <v>0.64</v>
      </c>
      <c r="D138" s="22">
        <f t="shared" si="2"/>
        <v>0.57011494252873562</v>
      </c>
      <c r="E138" s="20">
        <v>64</v>
      </c>
      <c r="F138" s="20">
        <v>36</v>
      </c>
      <c r="G138" s="20">
        <v>248</v>
      </c>
      <c r="H138" s="20">
        <v>187</v>
      </c>
      <c r="I138" s="22">
        <v>1</v>
      </c>
      <c r="K138" s="16">
        <v>24481</v>
      </c>
      <c r="L138" s="18">
        <v>1</v>
      </c>
      <c r="N138" s="47">
        <v>22301</v>
      </c>
      <c r="O138" s="18">
        <v>1</v>
      </c>
      <c r="P138" s="18">
        <v>-0.2</v>
      </c>
      <c r="Q138" s="44" t="s">
        <v>288</v>
      </c>
      <c r="R138" s="17">
        <v>1.6400000000000001</v>
      </c>
      <c r="S138" s="17">
        <v>1.3599999999999999</v>
      </c>
      <c r="T138" s="17">
        <v>1.6022988505747127</v>
      </c>
      <c r="U138" s="17">
        <v>1.4022988505747127</v>
      </c>
      <c r="V138" s="32">
        <v>2.6</v>
      </c>
      <c r="W138" s="32">
        <v>564.29999999999995</v>
      </c>
      <c r="X138" s="18">
        <v>25218.89</v>
      </c>
      <c r="Y138" s="18">
        <v>277867.82</v>
      </c>
      <c r="Z138" s="18">
        <v>139352.9</v>
      </c>
      <c r="AA138" s="18">
        <v>106300.74</v>
      </c>
      <c r="AB138" s="38">
        <v>6.6916666666666664</v>
      </c>
      <c r="AD138" s="46">
        <f t="shared" si="8"/>
        <v>2.6000000000000002E-2</v>
      </c>
      <c r="AE138" s="46">
        <f t="shared" si="7"/>
        <v>3.2470783200124288E-2</v>
      </c>
      <c r="AF138" s="18">
        <f t="shared" si="3"/>
        <v>2.3861079788254535E-2</v>
      </c>
      <c r="AG138" s="18">
        <f t="shared" si="4"/>
        <v>0.26290713919638609</v>
      </c>
      <c r="AH138" s="18">
        <f t="shared" si="5"/>
        <v>0.13185000075834644</v>
      </c>
      <c r="AI138" s="18">
        <f t="shared" si="6"/>
        <v>0.10057740204626375</v>
      </c>
      <c r="AJ138" s="22">
        <f t="shared" si="11"/>
        <v>6.6916666666666666E-2</v>
      </c>
      <c r="AK138" s="18">
        <v>563.29999999999995</v>
      </c>
      <c r="AL138" s="18">
        <v>181.58799999999999</v>
      </c>
      <c r="AM138" s="18">
        <v>10.48</v>
      </c>
      <c r="AN138" s="17">
        <f t="shared" si="9"/>
        <v>7.4184711437045633E-3</v>
      </c>
      <c r="AO138" s="18">
        <f t="shared" si="10"/>
        <v>0.56811227841844103</v>
      </c>
      <c r="AP138" s="18">
        <v>71.55</v>
      </c>
      <c r="AR138" s="71"/>
    </row>
    <row r="139" spans="1:44" ht="15.75" thickBot="1">
      <c r="A139" s="21">
        <v>24482</v>
      </c>
      <c r="B139" s="20">
        <v>4</v>
      </c>
      <c r="C139" s="22">
        <f t="shared" si="1"/>
        <v>0.64</v>
      </c>
      <c r="D139" s="22">
        <f t="shared" si="2"/>
        <v>0.57011494252873562</v>
      </c>
      <c r="E139" s="20">
        <v>64</v>
      </c>
      <c r="F139" s="20">
        <v>36</v>
      </c>
      <c r="G139" s="20">
        <v>248</v>
      </c>
      <c r="H139" s="20">
        <v>187</v>
      </c>
      <c r="I139" s="22">
        <v>1</v>
      </c>
      <c r="K139" s="16">
        <v>24482</v>
      </c>
      <c r="L139" s="18">
        <v>1</v>
      </c>
      <c r="N139" s="47">
        <v>22666</v>
      </c>
      <c r="O139" s="18">
        <v>1</v>
      </c>
      <c r="P139" s="18">
        <v>-0.2</v>
      </c>
      <c r="Q139" s="44" t="s">
        <v>288</v>
      </c>
      <c r="R139" s="17">
        <v>1.6400000000000001</v>
      </c>
      <c r="S139" s="17">
        <v>1.3599999999999999</v>
      </c>
      <c r="T139" s="17">
        <v>1.6022988505747127</v>
      </c>
      <c r="U139" s="17">
        <v>1.4022988505747127</v>
      </c>
      <c r="V139" s="32">
        <v>6.1</v>
      </c>
      <c r="W139" s="32">
        <v>605.20000000000005</v>
      </c>
      <c r="X139" s="18">
        <v>26082.86</v>
      </c>
      <c r="Y139" s="18">
        <v>285803.3</v>
      </c>
      <c r="Z139" s="18">
        <v>144688.41</v>
      </c>
      <c r="AA139" s="18">
        <v>110691.2</v>
      </c>
      <c r="AB139" s="38">
        <v>5.5666666666666673</v>
      </c>
      <c r="AD139" s="46">
        <f t="shared" si="8"/>
        <v>6.0999999999999999E-2</v>
      </c>
      <c r="AE139" s="46">
        <f t="shared" si="7"/>
        <v>3.4824238867118947E-2</v>
      </c>
      <c r="AF139" s="18">
        <f t="shared" si="3"/>
        <v>2.4678532781017431E-2</v>
      </c>
      <c r="AG139" s="18">
        <f t="shared" si="4"/>
        <v>0.27041536503178559</v>
      </c>
      <c r="AH139" s="18">
        <f t="shared" si="5"/>
        <v>0.13689824157390296</v>
      </c>
      <c r="AI139" s="18">
        <f t="shared" si="6"/>
        <v>0.1047314752971935</v>
      </c>
      <c r="AJ139" s="22">
        <f t="shared" si="11"/>
        <v>5.566666666666667E-2</v>
      </c>
      <c r="AK139" s="18">
        <v>605.1</v>
      </c>
      <c r="AL139" s="18">
        <v>183.881</v>
      </c>
      <c r="AM139" s="18">
        <v>7.15</v>
      </c>
      <c r="AN139" s="17">
        <f t="shared" si="9"/>
        <v>5.0612660951801173E-3</v>
      </c>
      <c r="AO139" s="18">
        <f t="shared" si="10"/>
        <v>0.57528610848658146</v>
      </c>
      <c r="AP139" s="18">
        <v>69.959999999999994</v>
      </c>
      <c r="AR139" s="71"/>
    </row>
    <row r="140" spans="1:44" ht="15.75" thickBot="1">
      <c r="A140" s="21">
        <v>24483</v>
      </c>
      <c r="B140" s="20">
        <v>3.9</v>
      </c>
      <c r="C140" s="22">
        <f t="shared" si="1"/>
        <v>0.64</v>
      </c>
      <c r="D140" s="22">
        <f t="shared" si="2"/>
        <v>0.57011494252873562</v>
      </c>
      <c r="E140" s="20">
        <v>64</v>
      </c>
      <c r="F140" s="20">
        <v>36</v>
      </c>
      <c r="G140" s="20">
        <v>248</v>
      </c>
      <c r="H140" s="20">
        <v>187</v>
      </c>
      <c r="I140" s="22">
        <v>1</v>
      </c>
      <c r="K140" s="16">
        <v>24483</v>
      </c>
      <c r="L140" s="18">
        <v>1</v>
      </c>
      <c r="N140" s="47">
        <v>23031</v>
      </c>
      <c r="O140" s="18">
        <v>1</v>
      </c>
      <c r="P140" s="18">
        <v>-0.2</v>
      </c>
      <c r="Q140" s="44" t="s">
        <v>288</v>
      </c>
      <c r="R140" s="17">
        <v>1.67</v>
      </c>
      <c r="S140" s="17">
        <v>1.33</v>
      </c>
      <c r="T140" s="17">
        <v>1.5931034482758619</v>
      </c>
      <c r="U140" s="17">
        <v>1.4045977011494253</v>
      </c>
      <c r="V140" s="32">
        <v>4.4000000000000004</v>
      </c>
      <c r="W140" s="32">
        <v>640.1</v>
      </c>
      <c r="X140" s="18">
        <v>26750.75</v>
      </c>
      <c r="Y140" s="18">
        <v>289088.33</v>
      </c>
      <c r="Z140" s="18">
        <v>147980.53</v>
      </c>
      <c r="AA140" s="18">
        <v>113347.38</v>
      </c>
      <c r="AB140" s="38">
        <v>5.6416666666666666</v>
      </c>
      <c r="AD140" s="46">
        <f t="shared" si="8"/>
        <v>4.4000000000000004E-2</v>
      </c>
      <c r="AE140" s="46">
        <f t="shared" si="7"/>
        <v>3.6832444314016582E-2</v>
      </c>
      <c r="AF140" s="18">
        <f t="shared" si="3"/>
        <v>2.5310462916712431E-2</v>
      </c>
      <c r="AG140" s="18">
        <f t="shared" si="4"/>
        <v>0.27352352573738403</v>
      </c>
      <c r="AH140" s="18">
        <f t="shared" si="5"/>
        <v>0.14001311054682397</v>
      </c>
      <c r="AI140" s="18">
        <f t="shared" si="6"/>
        <v>0.10724464391452623</v>
      </c>
      <c r="AJ140" s="22">
        <f t="shared" si="11"/>
        <v>5.6416666666666664E-2</v>
      </c>
      <c r="AK140" s="18">
        <v>638.6</v>
      </c>
      <c r="AL140" s="18">
        <v>186.20400000000001</v>
      </c>
      <c r="AM140" s="18">
        <v>4.76</v>
      </c>
      <c r="AN140" s="17">
        <f t="shared" si="9"/>
        <v>3.3694582675604695E-3</v>
      </c>
      <c r="AO140" s="18">
        <f t="shared" si="10"/>
        <v>0.58255379590406531</v>
      </c>
      <c r="AP140" s="18">
        <v>75.02</v>
      </c>
      <c r="AR140" s="71"/>
    </row>
    <row r="141" spans="1:44" ht="15.75" thickBot="1">
      <c r="A141" s="21">
        <v>24484</v>
      </c>
      <c r="B141" s="20">
        <v>3.8</v>
      </c>
      <c r="C141" s="22">
        <f t="shared" si="1"/>
        <v>0.64</v>
      </c>
      <c r="D141" s="22">
        <f t="shared" si="2"/>
        <v>0.57011494252873562</v>
      </c>
      <c r="E141" s="20">
        <v>64</v>
      </c>
      <c r="F141" s="20">
        <v>36</v>
      </c>
      <c r="G141" s="20">
        <v>248</v>
      </c>
      <c r="H141" s="20">
        <v>187</v>
      </c>
      <c r="I141" s="22">
        <v>1</v>
      </c>
      <c r="K141" s="16">
        <v>24484</v>
      </c>
      <c r="L141" s="18">
        <v>1</v>
      </c>
      <c r="N141" s="47">
        <v>23396</v>
      </c>
      <c r="O141" s="18">
        <v>1</v>
      </c>
      <c r="P141" s="18">
        <v>-0.2</v>
      </c>
      <c r="Q141" s="44" t="s">
        <v>288</v>
      </c>
      <c r="R141" s="17">
        <v>1.67</v>
      </c>
      <c r="S141" s="17">
        <v>1.33</v>
      </c>
      <c r="T141" s="17">
        <v>1.5931034482758619</v>
      </c>
      <c r="U141" s="17">
        <v>1.4045977011494253</v>
      </c>
      <c r="V141" s="32">
        <v>5.8</v>
      </c>
      <c r="W141" s="32">
        <v>685.8</v>
      </c>
      <c r="X141" s="18">
        <v>28192.720000000001</v>
      </c>
      <c r="Y141" s="18">
        <v>297706.40000000002</v>
      </c>
      <c r="Z141" s="18">
        <v>153093.35</v>
      </c>
      <c r="AA141" s="18">
        <v>117435.73</v>
      </c>
      <c r="AB141" s="38">
        <v>5.1583333333333332</v>
      </c>
      <c r="AD141" s="46">
        <f t="shared" si="8"/>
        <v>5.7999999999999996E-2</v>
      </c>
      <c r="AE141" s="46">
        <f t="shared" si="7"/>
        <v>3.9462100157088849E-2</v>
      </c>
      <c r="AF141" s="18">
        <f t="shared" si="3"/>
        <v>2.6674795812500842E-2</v>
      </c>
      <c r="AG141" s="18">
        <f t="shared" si="4"/>
        <v>0.28167759024580463</v>
      </c>
      <c r="AH141" s="18">
        <f t="shared" si="5"/>
        <v>0.1448506512142754</v>
      </c>
      <c r="AI141" s="18">
        <f t="shared" si="6"/>
        <v>0.11111287306942996</v>
      </c>
      <c r="AJ141" s="22">
        <f t="shared" si="11"/>
        <v>5.1583333333333335E-2</v>
      </c>
      <c r="AK141" s="18">
        <v>685.8</v>
      </c>
      <c r="AL141" s="18">
        <v>188.55500000000001</v>
      </c>
      <c r="AM141" s="18">
        <v>5.92</v>
      </c>
      <c r="AN141" s="17">
        <f t="shared" si="9"/>
        <v>4.1905867529323489E-3</v>
      </c>
      <c r="AO141" s="18">
        <f t="shared" si="10"/>
        <v>0.58990908351426941</v>
      </c>
      <c r="AP141" s="18">
        <v>84.86</v>
      </c>
      <c r="AR141" s="71"/>
    </row>
    <row r="142" spans="1:44" ht="15.75" thickBot="1">
      <c r="A142" s="21">
        <v>24838</v>
      </c>
      <c r="B142" s="20">
        <v>3.7</v>
      </c>
      <c r="C142" s="22">
        <f t="shared" si="1"/>
        <v>0.64</v>
      </c>
      <c r="D142" s="22">
        <f t="shared" si="2"/>
        <v>0.57011494252873562</v>
      </c>
      <c r="E142" s="20">
        <v>64</v>
      </c>
      <c r="F142" s="20">
        <v>36</v>
      </c>
      <c r="G142" s="20">
        <v>248</v>
      </c>
      <c r="H142" s="20">
        <v>187</v>
      </c>
      <c r="I142" s="22">
        <v>1</v>
      </c>
      <c r="K142" s="16">
        <v>24838</v>
      </c>
      <c r="L142" s="18">
        <v>1</v>
      </c>
      <c r="N142" s="47">
        <v>23762</v>
      </c>
      <c r="O142" s="18">
        <v>1</v>
      </c>
      <c r="P142" s="18">
        <v>-0.2</v>
      </c>
      <c r="Q142" s="44" t="s">
        <v>279</v>
      </c>
      <c r="R142" s="17">
        <v>1.6800000000000002</v>
      </c>
      <c r="S142" s="17">
        <v>1.32</v>
      </c>
      <c r="T142" s="17">
        <v>1.6781609195402298</v>
      </c>
      <c r="U142" s="17">
        <v>1.3218390804597702</v>
      </c>
      <c r="V142" s="32">
        <v>6.5</v>
      </c>
      <c r="W142" s="32">
        <v>743</v>
      </c>
      <c r="X142" s="18">
        <v>29400.36</v>
      </c>
      <c r="Y142" s="18">
        <v>311621.71000000002</v>
      </c>
      <c r="Z142" s="18">
        <v>159962.41</v>
      </c>
      <c r="AA142" s="18">
        <v>121781.44</v>
      </c>
      <c r="AB142" s="38">
        <v>4.5083333333333337</v>
      </c>
      <c r="AD142" s="46">
        <f t="shared" si="8"/>
        <v>6.5000000000000002E-2</v>
      </c>
      <c r="AE142" s="46">
        <f t="shared" si="7"/>
        <v>4.2753485588680397E-2</v>
      </c>
      <c r="AF142" s="18">
        <f t="shared" si="3"/>
        <v>2.7817415269403494E-2</v>
      </c>
      <c r="AG142" s="18">
        <f t="shared" si="4"/>
        <v>0.29484368606478384</v>
      </c>
      <c r="AH142" s="18">
        <f t="shared" si="5"/>
        <v>0.1513498741670028</v>
      </c>
      <c r="AI142" s="18">
        <f t="shared" si="6"/>
        <v>0.11522460570503033</v>
      </c>
      <c r="AJ142" s="22">
        <f t="shared" si="11"/>
        <v>4.5083333333333336E-2</v>
      </c>
      <c r="AK142" s="18">
        <v>743.7</v>
      </c>
      <c r="AL142" s="18">
        <v>190.93700000000001</v>
      </c>
      <c r="AM142" s="18">
        <v>1.41</v>
      </c>
      <c r="AN142" s="17">
        <f t="shared" si="9"/>
        <v>9.9809583135719777E-4</v>
      </c>
      <c r="AO142" s="18">
        <f t="shared" si="10"/>
        <v>0.59736135705212834</v>
      </c>
      <c r="AP142" s="18">
        <v>92.43</v>
      </c>
      <c r="AR142" s="71"/>
    </row>
    <row r="143" spans="1:44" ht="15.75" thickBot="1">
      <c r="A143" s="21">
        <v>24839</v>
      </c>
      <c r="B143" s="20">
        <v>3.8</v>
      </c>
      <c r="C143" s="22">
        <f t="shared" si="1"/>
        <v>0.64</v>
      </c>
      <c r="D143" s="22">
        <f t="shared" si="2"/>
        <v>0.57011494252873562</v>
      </c>
      <c r="E143" s="20">
        <v>64</v>
      </c>
      <c r="F143" s="20">
        <v>36</v>
      </c>
      <c r="G143" s="20">
        <v>248</v>
      </c>
      <c r="H143" s="20">
        <v>187</v>
      </c>
      <c r="I143" s="22">
        <v>1</v>
      </c>
      <c r="K143" s="16">
        <v>24839</v>
      </c>
      <c r="L143" s="18">
        <v>1</v>
      </c>
      <c r="N143" s="47">
        <v>24127</v>
      </c>
      <c r="O143" s="18">
        <v>1</v>
      </c>
      <c r="P143" s="18">
        <v>-0.2</v>
      </c>
      <c r="Q143" s="44" t="s">
        <v>279</v>
      </c>
      <c r="R143" s="17">
        <v>1.6800000000000002</v>
      </c>
      <c r="S143" s="17">
        <v>1.32</v>
      </c>
      <c r="T143" s="17">
        <v>1.6781609195402298</v>
      </c>
      <c r="U143" s="17">
        <v>1.3218390804597702</v>
      </c>
      <c r="V143" s="32">
        <v>6.6</v>
      </c>
      <c r="W143" s="32">
        <v>809.9</v>
      </c>
      <c r="X143" s="18">
        <v>30493.8</v>
      </c>
      <c r="Y143" s="18">
        <v>337643.59</v>
      </c>
      <c r="Z143" s="18">
        <v>169399.57</v>
      </c>
      <c r="AA143" s="18">
        <v>129040.7</v>
      </c>
      <c r="AB143" s="38">
        <v>3.7916666666666665</v>
      </c>
      <c r="AD143" s="46">
        <f t="shared" si="8"/>
        <v>6.6000000000000003E-2</v>
      </c>
      <c r="AE143" s="46">
        <f t="shared" si="7"/>
        <v>4.6603025542762112E-2</v>
      </c>
      <c r="AF143" s="18">
        <f t="shared" si="3"/>
        <v>2.8851983368303524E-2</v>
      </c>
      <c r="AG143" s="18">
        <f t="shared" si="4"/>
        <v>0.31946452206987308</v>
      </c>
      <c r="AH143" s="18">
        <f t="shared" si="5"/>
        <v>0.16027892805218666</v>
      </c>
      <c r="AI143" s="18">
        <f t="shared" si="6"/>
        <v>0.12209301990025004</v>
      </c>
      <c r="AJ143" s="22">
        <f t="shared" si="11"/>
        <v>3.7916666666666668E-2</v>
      </c>
      <c r="AK143" s="18">
        <v>815</v>
      </c>
      <c r="AL143" s="18">
        <v>193.34800000000001</v>
      </c>
      <c r="AM143" s="18">
        <v>3.7</v>
      </c>
      <c r="AN143" s="17">
        <f t="shared" si="9"/>
        <v>2.619116720582718E-3</v>
      </c>
      <c r="AO143" s="18">
        <f t="shared" si="10"/>
        <v>0.60490435936101916</v>
      </c>
      <c r="AP143" s="18">
        <v>92.88</v>
      </c>
      <c r="AR143" s="71"/>
    </row>
    <row r="144" spans="1:44" ht="15.75" thickBot="1">
      <c r="A144" s="21">
        <v>24840</v>
      </c>
      <c r="B144" s="20">
        <v>3.7</v>
      </c>
      <c r="C144" s="22">
        <f t="shared" si="1"/>
        <v>0.64</v>
      </c>
      <c r="D144" s="22">
        <f t="shared" si="2"/>
        <v>0.57011494252873562</v>
      </c>
      <c r="E144" s="20">
        <v>64</v>
      </c>
      <c r="F144" s="20">
        <v>36</v>
      </c>
      <c r="G144" s="20">
        <v>248</v>
      </c>
      <c r="H144" s="20">
        <v>187</v>
      </c>
      <c r="I144" s="22">
        <v>1</v>
      </c>
      <c r="K144" s="16">
        <v>24840</v>
      </c>
      <c r="L144" s="18">
        <v>1</v>
      </c>
      <c r="N144" s="47">
        <v>24492</v>
      </c>
      <c r="O144" s="18">
        <v>1</v>
      </c>
      <c r="P144" s="18">
        <v>-0.2</v>
      </c>
      <c r="Q144" s="44" t="s">
        <v>279</v>
      </c>
      <c r="R144" s="17">
        <v>1.6400000000000001</v>
      </c>
      <c r="S144" s="17">
        <v>1.3599999999999999</v>
      </c>
      <c r="T144" s="17">
        <v>1.5701149425287357</v>
      </c>
      <c r="U144" s="17">
        <v>1.4298850574712643</v>
      </c>
      <c r="V144" s="32">
        <v>2.7</v>
      </c>
      <c r="W144" s="32">
        <v>858.3</v>
      </c>
      <c r="X144" s="18">
        <v>31204.76</v>
      </c>
      <c r="Y144" s="18">
        <v>348204.46</v>
      </c>
      <c r="Z144" s="18">
        <v>174181.89</v>
      </c>
      <c r="AA144" s="18">
        <v>132439.92000000001</v>
      </c>
      <c r="AB144" s="38">
        <v>3.8416666666666663</v>
      </c>
      <c r="AD144" s="46">
        <f t="shared" si="8"/>
        <v>2.7000000000000003E-2</v>
      </c>
      <c r="AE144" s="46">
        <f t="shared" si="7"/>
        <v>4.9388043984878033E-2</v>
      </c>
      <c r="AF144" s="18">
        <f t="shared" si="3"/>
        <v>2.9524664572204942E-2</v>
      </c>
      <c r="AG144" s="18">
        <f t="shared" si="4"/>
        <v>0.32945678428694064</v>
      </c>
      <c r="AH144" s="18">
        <f t="shared" si="5"/>
        <v>0.16480376316955167</v>
      </c>
      <c r="AI144" s="18">
        <f t="shared" si="6"/>
        <v>0.12530922250226112</v>
      </c>
      <c r="AJ144" s="22">
        <f t="shared" si="11"/>
        <v>3.8416666666666661E-2</v>
      </c>
      <c r="AK144" s="18">
        <v>861.7</v>
      </c>
      <c r="AL144" s="18">
        <v>195.79</v>
      </c>
      <c r="AM144" s="18">
        <v>8.64</v>
      </c>
      <c r="AN144" s="17">
        <f t="shared" si="9"/>
        <v>6.1159914772526179E-3</v>
      </c>
      <c r="AO144" s="18">
        <f t="shared" si="10"/>
        <v>0.61254434759756471</v>
      </c>
      <c r="AP144" s="18">
        <v>96.71</v>
      </c>
      <c r="AR144" s="71"/>
    </row>
    <row r="145" spans="1:44" ht="15.75" thickBot="1">
      <c r="A145" s="21">
        <v>24841</v>
      </c>
      <c r="B145" s="20">
        <v>3.5</v>
      </c>
      <c r="C145" s="22">
        <f t="shared" si="1"/>
        <v>0.64</v>
      </c>
      <c r="D145" s="22">
        <f t="shared" si="2"/>
        <v>0.57011494252873562</v>
      </c>
      <c r="E145" s="20">
        <v>64</v>
      </c>
      <c r="F145" s="20">
        <v>36</v>
      </c>
      <c r="G145" s="20">
        <v>248</v>
      </c>
      <c r="H145" s="20">
        <v>187</v>
      </c>
      <c r="I145" s="22">
        <v>1</v>
      </c>
      <c r="K145" s="16">
        <v>24841</v>
      </c>
      <c r="L145" s="18">
        <v>1</v>
      </c>
      <c r="N145" s="47">
        <v>24857</v>
      </c>
      <c r="O145" s="18">
        <v>1</v>
      </c>
      <c r="P145" s="18">
        <v>-0.2</v>
      </c>
      <c r="Q145" s="44" t="s">
        <v>279</v>
      </c>
      <c r="R145" s="17">
        <v>1.6400000000000001</v>
      </c>
      <c r="S145" s="17">
        <v>1.3599999999999999</v>
      </c>
      <c r="T145" s="17">
        <v>1.5701149425287357</v>
      </c>
      <c r="U145" s="17">
        <v>1.4298850574712643</v>
      </c>
      <c r="V145" s="32">
        <v>4.9000000000000004</v>
      </c>
      <c r="W145" s="32">
        <v>939.3</v>
      </c>
      <c r="X145" s="18">
        <v>32257.42</v>
      </c>
      <c r="Y145" s="18">
        <v>356483.71</v>
      </c>
      <c r="Z145" s="18">
        <v>179065.28</v>
      </c>
      <c r="AA145" s="18">
        <v>136510.57</v>
      </c>
      <c r="AB145" s="38">
        <v>3.5583333333333331</v>
      </c>
      <c r="AD145" s="46">
        <f t="shared" si="8"/>
        <v>4.9000000000000002E-2</v>
      </c>
      <c r="AE145" s="46">
        <f t="shared" si="7"/>
        <v>5.404892195618774E-2</v>
      </c>
      <c r="AF145" s="18">
        <f t="shared" si="3"/>
        <v>3.0520648307012621E-2</v>
      </c>
      <c r="AG145" s="18">
        <f t="shared" si="4"/>
        <v>0.33729027120238009</v>
      </c>
      <c r="AH145" s="18">
        <f t="shared" si="5"/>
        <v>0.169424226577226</v>
      </c>
      <c r="AI145" s="18">
        <f t="shared" si="6"/>
        <v>0.12916070464283344</v>
      </c>
      <c r="AJ145" s="22">
        <f t="shared" si="11"/>
        <v>3.5583333333333328E-2</v>
      </c>
      <c r="AK145" s="18">
        <v>942.5</v>
      </c>
      <c r="AL145" s="18">
        <v>198.26300000000001</v>
      </c>
      <c r="AM145" s="18">
        <v>25.16</v>
      </c>
      <c r="AN145" s="17">
        <f t="shared" si="9"/>
        <v>1.7809993699962483E-2</v>
      </c>
      <c r="AO145" s="18">
        <f t="shared" si="10"/>
        <v>0.62028132176176498</v>
      </c>
      <c r="AP145" s="18">
        <v>108.37</v>
      </c>
      <c r="AR145" s="71"/>
    </row>
    <row r="146" spans="1:44" ht="15.75" thickBot="1">
      <c r="A146" s="21">
        <v>24842</v>
      </c>
      <c r="B146" s="20">
        <v>3.5</v>
      </c>
      <c r="C146" s="22">
        <f t="shared" si="1"/>
        <v>0.64</v>
      </c>
      <c r="D146" s="22">
        <f t="shared" si="2"/>
        <v>0.57011494252873562</v>
      </c>
      <c r="E146" s="20">
        <v>64</v>
      </c>
      <c r="F146" s="20">
        <v>36</v>
      </c>
      <c r="G146" s="20">
        <v>248</v>
      </c>
      <c r="H146" s="20">
        <v>187</v>
      </c>
      <c r="I146" s="22">
        <v>1</v>
      </c>
      <c r="K146" s="16">
        <v>24842</v>
      </c>
      <c r="L146" s="18">
        <v>1</v>
      </c>
      <c r="N146" s="47">
        <v>25223</v>
      </c>
      <c r="O146" s="18">
        <v>-0.2</v>
      </c>
      <c r="P146" s="18">
        <v>1</v>
      </c>
      <c r="Q146" s="44" t="s">
        <v>278</v>
      </c>
      <c r="R146" s="17">
        <v>1.58</v>
      </c>
      <c r="S146" s="17">
        <v>1.42</v>
      </c>
      <c r="T146" s="17">
        <v>1.5586206896551724</v>
      </c>
      <c r="U146" s="17">
        <v>1.4413793103448276</v>
      </c>
      <c r="V146" s="32">
        <v>3.1</v>
      </c>
      <c r="W146" s="33">
        <v>1018.3</v>
      </c>
      <c r="X146" s="18">
        <v>32806.720000000001</v>
      </c>
      <c r="Y146" s="18">
        <v>347207.15</v>
      </c>
      <c r="Z146" s="18">
        <v>179116.14</v>
      </c>
      <c r="AA146" s="18">
        <v>137805.34</v>
      </c>
      <c r="AB146" s="38">
        <v>3.4916666666666667</v>
      </c>
      <c r="AD146" s="46">
        <f t="shared" si="8"/>
        <v>3.1E-2</v>
      </c>
      <c r="AE146" s="46">
        <f t="shared" si="7"/>
        <v>5.8594716520798444E-2</v>
      </c>
      <c r="AF146" s="18">
        <f t="shared" si="3"/>
        <v>3.1040373446687218E-2</v>
      </c>
      <c r="AG146" s="18">
        <f t="shared" si="4"/>
        <v>0.3285131704528812</v>
      </c>
      <c r="AH146" s="18">
        <f t="shared" si="5"/>
        <v>0.16947234822405624</v>
      </c>
      <c r="AI146" s="18">
        <f t="shared" si="6"/>
        <v>0.13038576293356069</v>
      </c>
      <c r="AJ146" s="22">
        <f t="shared" si="11"/>
        <v>3.4916666666666665E-2</v>
      </c>
      <c r="AK146" s="18">
        <v>1019.9</v>
      </c>
      <c r="AL146" s="18">
        <v>200.76599999999999</v>
      </c>
      <c r="AM146" s="18">
        <v>-3.24</v>
      </c>
      <c r="AN146" s="17">
        <f t="shared" si="9"/>
        <v>-2.2934968039697314E-3</v>
      </c>
      <c r="AO146" s="18">
        <f t="shared" si="10"/>
        <v>0.62811215327530856</v>
      </c>
      <c r="AP146" s="18">
        <v>103.69</v>
      </c>
      <c r="AR146" s="71"/>
    </row>
    <row r="147" spans="1:44" ht="15.75" thickBot="1">
      <c r="A147" s="21">
        <v>24843</v>
      </c>
      <c r="B147" s="20">
        <v>3.7</v>
      </c>
      <c r="C147" s="22">
        <f t="shared" si="1"/>
        <v>0.64</v>
      </c>
      <c r="D147" s="22">
        <f t="shared" si="2"/>
        <v>0.57011494252873562</v>
      </c>
      <c r="E147" s="20">
        <v>64</v>
      </c>
      <c r="F147" s="20">
        <v>36</v>
      </c>
      <c r="G147" s="20">
        <v>248</v>
      </c>
      <c r="H147" s="20">
        <v>187</v>
      </c>
      <c r="I147" s="22">
        <v>1</v>
      </c>
      <c r="K147" s="16">
        <v>24843</v>
      </c>
      <c r="L147" s="18">
        <v>1</v>
      </c>
      <c r="N147" s="47">
        <v>25588</v>
      </c>
      <c r="O147" s="18">
        <v>-0.2</v>
      </c>
      <c r="P147" s="18">
        <v>1</v>
      </c>
      <c r="Q147" s="44" t="s">
        <v>278</v>
      </c>
      <c r="R147" s="17">
        <v>1.58</v>
      </c>
      <c r="S147" s="17">
        <v>1.42</v>
      </c>
      <c r="T147" s="17">
        <v>1.5586206896551724</v>
      </c>
      <c r="U147" s="17">
        <v>1.4413793103448276</v>
      </c>
      <c r="V147" s="32">
        <v>0.2</v>
      </c>
      <c r="W147" s="33">
        <v>1070.55</v>
      </c>
      <c r="X147" s="18">
        <v>33135.160000000003</v>
      </c>
      <c r="Y147" s="18">
        <v>339810.17</v>
      </c>
      <c r="Z147" s="18">
        <v>177552.12</v>
      </c>
      <c r="AA147" s="18">
        <v>137222.88</v>
      </c>
      <c r="AB147" s="38">
        <v>4.9833333333333334</v>
      </c>
      <c r="AD147" s="46">
        <f t="shared" si="8"/>
        <v>2E-3</v>
      </c>
      <c r="AE147" s="46">
        <f t="shared" si="7"/>
        <v>6.160127052080995E-2</v>
      </c>
      <c r="AF147" s="18">
        <f t="shared" si="3"/>
        <v>3.1351129909229954E-2</v>
      </c>
      <c r="AG147" s="18">
        <f t="shared" si="4"/>
        <v>0.3215144512399371</v>
      </c>
      <c r="AH147" s="18">
        <f t="shared" si="5"/>
        <v>0.16799253662210129</v>
      </c>
      <c r="AI147" s="18">
        <f t="shared" si="6"/>
        <v>0.12983466316138725</v>
      </c>
      <c r="AJ147" s="22">
        <f t="shared" si="11"/>
        <v>4.9833333333333334E-2</v>
      </c>
      <c r="AK147" s="18">
        <v>1075.9000000000001</v>
      </c>
      <c r="AL147" s="18">
        <v>203.30199999999999</v>
      </c>
      <c r="AM147" s="18">
        <v>2.84</v>
      </c>
      <c r="AN147" s="17">
        <f t="shared" si="9"/>
        <v>2.0103490503932211E-3</v>
      </c>
      <c r="AO147" s="18">
        <f t="shared" si="10"/>
        <v>0.63604622787312981</v>
      </c>
      <c r="AP147" s="18">
        <v>92.15</v>
      </c>
      <c r="AR147" s="71"/>
    </row>
    <row r="148" spans="1:44" ht="15.75" thickBot="1">
      <c r="A148" s="21">
        <v>24844</v>
      </c>
      <c r="B148" s="20">
        <v>3.7</v>
      </c>
      <c r="C148" s="22">
        <f t="shared" si="1"/>
        <v>0.64</v>
      </c>
      <c r="D148" s="22">
        <f t="shared" si="2"/>
        <v>0.57011494252873562</v>
      </c>
      <c r="E148" s="20">
        <v>64</v>
      </c>
      <c r="F148" s="20">
        <v>36</v>
      </c>
      <c r="G148" s="20">
        <v>248</v>
      </c>
      <c r="H148" s="20">
        <v>187</v>
      </c>
      <c r="I148" s="22">
        <v>1</v>
      </c>
      <c r="K148" s="16">
        <v>24844</v>
      </c>
      <c r="L148" s="18">
        <v>1</v>
      </c>
      <c r="N148" s="47">
        <v>25953</v>
      </c>
      <c r="O148" s="18">
        <v>-0.2</v>
      </c>
      <c r="P148" s="18">
        <v>1</v>
      </c>
      <c r="Q148" s="44" t="s">
        <v>278</v>
      </c>
      <c r="R148" s="17">
        <v>1.54</v>
      </c>
      <c r="S148" s="17">
        <v>1.44</v>
      </c>
      <c r="T148" s="17">
        <v>1.5862068965517242</v>
      </c>
      <c r="U148" s="17">
        <v>1.4137931034482758</v>
      </c>
      <c r="V148" s="32">
        <v>3.3</v>
      </c>
      <c r="W148" s="33">
        <v>1158.25</v>
      </c>
      <c r="X148" s="18">
        <v>32929.01</v>
      </c>
      <c r="Y148" s="18">
        <v>338113.3</v>
      </c>
      <c r="Z148" s="18">
        <v>178009.36</v>
      </c>
      <c r="AA148" s="18">
        <v>137892.35</v>
      </c>
      <c r="AB148" s="38">
        <v>5.95</v>
      </c>
      <c r="AD148" s="46">
        <f t="shared" si="8"/>
        <v>3.3000000000000002E-2</v>
      </c>
      <c r="AE148" s="46">
        <f t="shared" si="7"/>
        <v>6.6647677904561331E-2</v>
      </c>
      <c r="AF148" s="18">
        <f t="shared" si="3"/>
        <v>3.115607923101419E-2</v>
      </c>
      <c r="AG148" s="18">
        <f t="shared" si="4"/>
        <v>0.31990894241459644</v>
      </c>
      <c r="AH148" s="18">
        <f t="shared" si="5"/>
        <v>0.16842515836407251</v>
      </c>
      <c r="AI148" s="18">
        <f t="shared" si="6"/>
        <v>0.13046808822830505</v>
      </c>
      <c r="AJ148" s="22">
        <f t="shared" si="11"/>
        <v>5.9500000000000004E-2</v>
      </c>
      <c r="AK148" s="18">
        <v>1167.8</v>
      </c>
      <c r="AL148" s="18">
        <v>205.51499999999999</v>
      </c>
      <c r="AM148" s="18">
        <v>23.03</v>
      </c>
      <c r="AN148" s="17">
        <f t="shared" si="9"/>
        <v>1.6302231912167568E-2</v>
      </c>
      <c r="AO148" s="18">
        <f t="shared" si="10"/>
        <v>0.64296977167635472</v>
      </c>
      <c r="AP148" s="18">
        <v>103.95</v>
      </c>
      <c r="AR148" s="71"/>
    </row>
    <row r="149" spans="1:44" ht="15.75" thickBot="1">
      <c r="A149" s="21">
        <v>24845</v>
      </c>
      <c r="B149" s="20">
        <v>3.5</v>
      </c>
      <c r="C149" s="22">
        <f t="shared" si="1"/>
        <v>0.64</v>
      </c>
      <c r="D149" s="22">
        <f t="shared" si="2"/>
        <v>0.57011494252873562</v>
      </c>
      <c r="E149" s="20">
        <v>64</v>
      </c>
      <c r="F149" s="20">
        <v>36</v>
      </c>
      <c r="G149" s="20">
        <v>248</v>
      </c>
      <c r="H149" s="20">
        <v>187</v>
      </c>
      <c r="I149" s="22">
        <v>1</v>
      </c>
      <c r="K149" s="16">
        <v>24845</v>
      </c>
      <c r="L149" s="18">
        <v>1</v>
      </c>
      <c r="N149" s="47">
        <v>26318</v>
      </c>
      <c r="O149" s="18">
        <v>-0.2</v>
      </c>
      <c r="P149" s="18">
        <v>1</v>
      </c>
      <c r="Q149" s="44" t="s">
        <v>278</v>
      </c>
      <c r="R149" s="17">
        <v>1.54</v>
      </c>
      <c r="S149" s="17">
        <v>1.44</v>
      </c>
      <c r="T149" s="17">
        <v>1.5862068965517242</v>
      </c>
      <c r="U149" s="17">
        <v>1.4137931034482758</v>
      </c>
      <c r="V149" s="32">
        <v>5.2</v>
      </c>
      <c r="W149" s="33">
        <v>1275.325</v>
      </c>
      <c r="X149" s="18">
        <v>34360.11</v>
      </c>
      <c r="Y149" s="18">
        <v>350689.08</v>
      </c>
      <c r="Z149" s="18">
        <v>184245.29</v>
      </c>
      <c r="AA149" s="18">
        <v>143020.22</v>
      </c>
      <c r="AB149" s="38">
        <v>5.6000000000000005</v>
      </c>
      <c r="AD149" s="46">
        <f t="shared" si="8"/>
        <v>5.2000000000000005E-2</v>
      </c>
      <c r="AE149" s="46">
        <f t="shared" si="7"/>
        <v>7.3384372824204347E-2</v>
      </c>
      <c r="AF149" s="18">
        <f t="shared" si="3"/>
        <v>3.2510127378453317E-2</v>
      </c>
      <c r="AG149" s="18">
        <f t="shared" si="4"/>
        <v>0.33180762986592899</v>
      </c>
      <c r="AH149" s="18">
        <f t="shared" si="5"/>
        <v>0.17432533966800662</v>
      </c>
      <c r="AI149" s="18">
        <f t="shared" si="6"/>
        <v>0.13531986858873316</v>
      </c>
      <c r="AJ149" s="22">
        <f t="shared" si="11"/>
        <v>5.6000000000000008E-2</v>
      </c>
      <c r="AK149" s="18">
        <v>1282.4000000000001</v>
      </c>
      <c r="AL149" s="18">
        <v>207.75200000000001</v>
      </c>
      <c r="AM149" s="18">
        <v>23.37</v>
      </c>
      <c r="AN149" s="17">
        <f t="shared" si="9"/>
        <v>1.65429075027076E-2</v>
      </c>
      <c r="AO149" s="18">
        <f t="shared" si="10"/>
        <v>0.64996840135905443</v>
      </c>
      <c r="AP149" s="18">
        <v>118.05</v>
      </c>
      <c r="AR149" s="71"/>
    </row>
    <row r="150" spans="1:44" ht="15.75" thickBot="1">
      <c r="A150" s="21">
        <v>24846</v>
      </c>
      <c r="B150" s="20">
        <v>3.4</v>
      </c>
      <c r="C150" s="22">
        <f t="shared" si="1"/>
        <v>0.64</v>
      </c>
      <c r="D150" s="22">
        <f t="shared" si="2"/>
        <v>0.57011494252873562</v>
      </c>
      <c r="E150" s="20">
        <v>64</v>
      </c>
      <c r="F150" s="20">
        <v>36</v>
      </c>
      <c r="G150" s="20">
        <v>248</v>
      </c>
      <c r="H150" s="20">
        <v>187</v>
      </c>
      <c r="I150" s="22">
        <v>1</v>
      </c>
      <c r="K150" s="16">
        <v>24846</v>
      </c>
      <c r="L150" s="18">
        <v>1</v>
      </c>
      <c r="N150" s="47">
        <v>26684</v>
      </c>
      <c r="O150" s="18">
        <v>-0.2</v>
      </c>
      <c r="P150" s="18">
        <v>1</v>
      </c>
      <c r="Q150" s="44" t="s">
        <v>278</v>
      </c>
      <c r="R150" s="17">
        <v>1.56</v>
      </c>
      <c r="S150" s="17">
        <v>1.42</v>
      </c>
      <c r="T150" s="17">
        <v>1.5563218390804598</v>
      </c>
      <c r="U150" s="17">
        <v>1.4413793103448276</v>
      </c>
      <c r="V150" s="32">
        <v>5.6</v>
      </c>
      <c r="W150" s="33">
        <v>1422.4750000000001</v>
      </c>
      <c r="X150" s="18">
        <v>34955.89</v>
      </c>
      <c r="Y150" s="18">
        <v>357415.17</v>
      </c>
      <c r="Z150" s="18">
        <v>189932.14</v>
      </c>
      <c r="AA150" s="18">
        <v>147054.64000000001</v>
      </c>
      <c r="AB150" s="38">
        <v>4.8583333333333325</v>
      </c>
      <c r="AD150" s="46">
        <f t="shared" si="8"/>
        <v>5.5999999999999994E-2</v>
      </c>
      <c r="AE150" s="46">
        <f t="shared" si="7"/>
        <v>8.1851634472083643E-2</v>
      </c>
      <c r="AF150" s="18">
        <f t="shared" si="3"/>
        <v>3.3073829988530375E-2</v>
      </c>
      <c r="AG150" s="18">
        <f t="shared" si="4"/>
        <v>0.33817158046617268</v>
      </c>
      <c r="AH150" s="18">
        <f t="shared" si="5"/>
        <v>0.17970600398724651</v>
      </c>
      <c r="AI150" s="18">
        <f t="shared" si="6"/>
        <v>0.13913707138867124</v>
      </c>
      <c r="AJ150" s="22">
        <f t="shared" si="11"/>
        <v>4.8583333333333326E-2</v>
      </c>
      <c r="AK150" s="18">
        <v>1428.5</v>
      </c>
      <c r="AL150" s="18">
        <v>210.01300000000001</v>
      </c>
      <c r="AM150" s="18">
        <v>14.91</v>
      </c>
      <c r="AN150" s="17">
        <f t="shared" si="9"/>
        <v>1.0554332514564412E-2</v>
      </c>
      <c r="AO150" s="18">
        <f t="shared" si="10"/>
        <v>0.6570421169212286</v>
      </c>
      <c r="AP150" s="18">
        <v>116.03</v>
      </c>
      <c r="AR150" s="71"/>
    </row>
    <row r="151" spans="1:44" ht="15.75" thickBot="1">
      <c r="A151" s="21">
        <v>24847</v>
      </c>
      <c r="B151" s="20">
        <v>3.4</v>
      </c>
      <c r="C151" s="22">
        <f t="shared" si="1"/>
        <v>0.64</v>
      </c>
      <c r="D151" s="22">
        <f t="shared" si="2"/>
        <v>0.57011494252873562</v>
      </c>
      <c r="E151" s="20">
        <v>64</v>
      </c>
      <c r="F151" s="20">
        <v>36</v>
      </c>
      <c r="G151" s="20">
        <v>248</v>
      </c>
      <c r="H151" s="20">
        <v>187</v>
      </c>
      <c r="I151" s="22">
        <v>1</v>
      </c>
      <c r="K151" s="16">
        <v>24847</v>
      </c>
      <c r="L151" s="18">
        <v>1</v>
      </c>
      <c r="N151" s="47">
        <v>27049</v>
      </c>
      <c r="O151" s="18">
        <v>-0.2</v>
      </c>
      <c r="P151" s="18">
        <v>1</v>
      </c>
      <c r="Q151" s="44" t="s">
        <v>278</v>
      </c>
      <c r="R151" s="17">
        <v>1.56</v>
      </c>
      <c r="S151" s="17">
        <v>1.42</v>
      </c>
      <c r="T151" s="17">
        <v>1.5563218390804598</v>
      </c>
      <c r="U151" s="17">
        <v>1.4413793103448276</v>
      </c>
      <c r="V151" s="32">
        <v>-0.5</v>
      </c>
      <c r="W151" s="33">
        <v>1541.4</v>
      </c>
      <c r="X151" s="18">
        <v>33657.14</v>
      </c>
      <c r="Y151" s="18">
        <v>363800.27</v>
      </c>
      <c r="Z151" s="18">
        <v>188416.02</v>
      </c>
      <c r="AA151" s="18">
        <v>144916.04</v>
      </c>
      <c r="AB151" s="38">
        <v>5.6416666666666666</v>
      </c>
      <c r="AD151" s="46">
        <f t="shared" si="8"/>
        <v>-5.0000000000000001E-3</v>
      </c>
      <c r="AE151" s="46">
        <f t="shared" si="7"/>
        <v>8.8694781542923234E-2</v>
      </c>
      <c r="AF151" s="18">
        <f t="shared" si="3"/>
        <v>3.1845005984976069E-2</v>
      </c>
      <c r="AG151" s="18">
        <f t="shared" si="4"/>
        <v>0.34421290030840146</v>
      </c>
      <c r="AH151" s="18">
        <f t="shared" si="5"/>
        <v>0.17827151340147651</v>
      </c>
      <c r="AI151" s="18">
        <f t="shared" si="6"/>
        <v>0.13711361574747682</v>
      </c>
      <c r="AJ151" s="22">
        <f t="shared" si="11"/>
        <v>5.6416666666666664E-2</v>
      </c>
      <c r="AK151" s="18">
        <v>1548.8</v>
      </c>
      <c r="AL151" s="18">
        <v>212.29900000000001</v>
      </c>
      <c r="AM151" s="18">
        <v>6.13</v>
      </c>
      <c r="AN151" s="17">
        <f t="shared" si="9"/>
        <v>4.3392393235600164E-3</v>
      </c>
      <c r="AO151" s="18">
        <f t="shared" si="10"/>
        <v>0.664194046941189</v>
      </c>
      <c r="AP151" s="18">
        <v>96.57</v>
      </c>
      <c r="AR151" s="71"/>
    </row>
    <row r="152" spans="1:44" ht="15.75" thickBot="1">
      <c r="A152" s="21">
        <v>24848</v>
      </c>
      <c r="B152" s="20">
        <v>3.4</v>
      </c>
      <c r="C152" s="22">
        <f t="shared" si="1"/>
        <v>0.64</v>
      </c>
      <c r="D152" s="22">
        <f t="shared" si="2"/>
        <v>0.57011494252873562</v>
      </c>
      <c r="E152" s="20">
        <v>64</v>
      </c>
      <c r="F152" s="20">
        <v>36</v>
      </c>
      <c r="G152" s="20">
        <v>248</v>
      </c>
      <c r="H152" s="20">
        <v>187</v>
      </c>
      <c r="I152" s="22">
        <v>1</v>
      </c>
      <c r="K152" s="16">
        <v>24848</v>
      </c>
      <c r="L152" s="18">
        <v>1</v>
      </c>
      <c r="N152" s="47">
        <v>27414</v>
      </c>
      <c r="O152" s="18">
        <v>-0.2</v>
      </c>
      <c r="P152" s="18">
        <v>1</v>
      </c>
      <c r="Q152" s="44" t="s">
        <v>278</v>
      </c>
      <c r="R152" s="17">
        <v>1.6099999999999999</v>
      </c>
      <c r="S152" s="17">
        <v>1.37</v>
      </c>
      <c r="T152" s="17">
        <v>1.6689655172413793</v>
      </c>
      <c r="U152" s="17">
        <v>1.3310344827586207</v>
      </c>
      <c r="V152" s="32">
        <v>-0.2</v>
      </c>
      <c r="W152" s="33">
        <v>1675.7</v>
      </c>
      <c r="X152" s="18">
        <v>31759.119999999999</v>
      </c>
      <c r="Y152" s="18">
        <v>339622.26</v>
      </c>
      <c r="Z152" s="18">
        <v>178384.71</v>
      </c>
      <c r="AA152" s="18">
        <v>138383.94</v>
      </c>
      <c r="AB152" s="38">
        <v>8.4749999999999996</v>
      </c>
      <c r="AD152" s="46">
        <f t="shared" si="8"/>
        <v>-2E-3</v>
      </c>
      <c r="AE152" s="46">
        <f t="shared" si="7"/>
        <v>9.6422632302761421E-2</v>
      </c>
      <c r="AF152" s="18">
        <f t="shared" si="3"/>
        <v>3.0049177276428515E-2</v>
      </c>
      <c r="AG152" s="18">
        <f t="shared" si="4"/>
        <v>0.32133665850191373</v>
      </c>
      <c r="AH152" s="18">
        <f t="shared" si="5"/>
        <v>0.1687802991453885</v>
      </c>
      <c r="AI152" s="18">
        <f t="shared" si="6"/>
        <v>0.13093321053198725</v>
      </c>
      <c r="AJ152" s="22">
        <f t="shared" si="11"/>
        <v>8.4749999999999992E-2</v>
      </c>
      <c r="AK152" s="18">
        <v>1688.9</v>
      </c>
      <c r="AL152" s="18">
        <v>214.60900000000001</v>
      </c>
      <c r="AM152" s="18">
        <v>53.24</v>
      </c>
      <c r="AN152" s="17">
        <f t="shared" si="9"/>
        <v>3.7686966001033488E-2</v>
      </c>
      <c r="AO152" s="18">
        <f t="shared" si="10"/>
        <v>0.67142106284062397</v>
      </c>
      <c r="AP152" s="18">
        <v>95.19</v>
      </c>
      <c r="AR152" s="71"/>
    </row>
    <row r="153" spans="1:44" ht="15.75" thickBot="1">
      <c r="A153" s="21">
        <v>24849</v>
      </c>
      <c r="B153" s="20">
        <v>3.4</v>
      </c>
      <c r="C153" s="22">
        <f t="shared" si="1"/>
        <v>0.64</v>
      </c>
      <c r="D153" s="22">
        <f t="shared" si="2"/>
        <v>0.57011494252873562</v>
      </c>
      <c r="E153" s="20">
        <v>64</v>
      </c>
      <c r="F153" s="20">
        <v>36</v>
      </c>
      <c r="G153" s="20">
        <v>248</v>
      </c>
      <c r="H153" s="20">
        <v>187</v>
      </c>
      <c r="I153" s="22">
        <v>1</v>
      </c>
      <c r="K153" s="16">
        <v>24849</v>
      </c>
      <c r="L153" s="18">
        <v>1</v>
      </c>
      <c r="N153" s="47">
        <v>27779</v>
      </c>
      <c r="O153" s="18">
        <v>-0.2</v>
      </c>
      <c r="P153" s="18">
        <v>1</v>
      </c>
      <c r="Q153" s="45" t="s">
        <v>289</v>
      </c>
      <c r="R153" s="17">
        <v>1.6099999999999999</v>
      </c>
      <c r="S153" s="17">
        <v>1.37</v>
      </c>
      <c r="T153" s="17">
        <v>1.6689655172413793</v>
      </c>
      <c r="U153" s="17">
        <v>1.3310344827586207</v>
      </c>
      <c r="V153" s="32">
        <v>5.4</v>
      </c>
      <c r="W153" s="33">
        <v>1857.125</v>
      </c>
      <c r="X153" s="18">
        <v>32620.87</v>
      </c>
      <c r="Y153" s="18">
        <v>342718.55</v>
      </c>
      <c r="Z153" s="18">
        <v>181115.16</v>
      </c>
      <c r="AA153" s="18">
        <v>140827.21</v>
      </c>
      <c r="AB153" s="38">
        <v>7.6999999999999993</v>
      </c>
      <c r="AD153" s="46">
        <f t="shared" si="8"/>
        <v>5.4000000000000006E-2</v>
      </c>
      <c r="AE153" s="46">
        <f t="shared" si="7"/>
        <v>0.10686213583294492</v>
      </c>
      <c r="AF153" s="18">
        <f t="shared" si="3"/>
        <v>3.0864529796207473E-2</v>
      </c>
      <c r="AG153" s="18">
        <f t="shared" si="4"/>
        <v>0.32426624115751729</v>
      </c>
      <c r="AH153" s="18">
        <f t="shared" si="5"/>
        <v>0.171363738991783</v>
      </c>
      <c r="AI153" s="18">
        <f t="shared" si="6"/>
        <v>0.13324493243625221</v>
      </c>
      <c r="AJ153" s="22">
        <f t="shared" si="11"/>
        <v>7.6999999999999999E-2</v>
      </c>
      <c r="AK153" s="18">
        <v>1877.6</v>
      </c>
      <c r="AL153" s="18">
        <v>216.94499999999999</v>
      </c>
      <c r="AM153" s="18">
        <v>73.73</v>
      </c>
      <c r="AN153" s="17">
        <f t="shared" si="9"/>
        <v>5.2191209677990215E-2</v>
      </c>
      <c r="AO153" s="18">
        <f t="shared" si="10"/>
        <v>0.67872942177615647</v>
      </c>
      <c r="AP153" s="18">
        <v>107.46</v>
      </c>
      <c r="AR153" s="71"/>
    </row>
    <row r="154" spans="1:44" ht="15.75" thickBot="1">
      <c r="A154" s="21">
        <v>25204</v>
      </c>
      <c r="B154" s="20">
        <v>3.4</v>
      </c>
      <c r="C154" s="22">
        <f t="shared" si="1"/>
        <v>0.64</v>
      </c>
      <c r="D154" s="22">
        <f t="shared" si="2"/>
        <v>0.57011494252873562</v>
      </c>
      <c r="E154" s="20">
        <v>64</v>
      </c>
      <c r="F154" s="20">
        <v>36</v>
      </c>
      <c r="G154" s="20">
        <v>248</v>
      </c>
      <c r="H154" s="20">
        <v>187</v>
      </c>
      <c r="I154" s="24">
        <v>0</v>
      </c>
      <c r="K154" s="16">
        <v>25204</v>
      </c>
      <c r="L154" s="18">
        <v>0</v>
      </c>
      <c r="N154" s="47">
        <v>28145</v>
      </c>
      <c r="O154" s="18">
        <v>1</v>
      </c>
      <c r="P154" s="18">
        <v>-0.2</v>
      </c>
      <c r="Q154" s="44" t="s">
        <v>280</v>
      </c>
      <c r="R154" s="17">
        <v>1.6099999999999999</v>
      </c>
      <c r="S154" s="17">
        <v>1.38</v>
      </c>
      <c r="T154" s="17">
        <v>1.6712643678160921</v>
      </c>
      <c r="U154" s="17">
        <v>1.3287356321839081</v>
      </c>
      <c r="V154" s="32">
        <v>4.5999999999999996</v>
      </c>
      <c r="W154" s="33">
        <v>2066.6999999999998</v>
      </c>
      <c r="X154" s="18">
        <v>32935.81</v>
      </c>
      <c r="Y154" s="18">
        <v>346555.09</v>
      </c>
      <c r="Z154" s="18">
        <v>182799.92</v>
      </c>
      <c r="AA154" s="18">
        <v>142297.98000000001</v>
      </c>
      <c r="AB154" s="38">
        <v>7.0500000000000007</v>
      </c>
      <c r="AD154" s="46">
        <f t="shared" si="8"/>
        <v>4.5999999999999999E-2</v>
      </c>
      <c r="AE154" s="46">
        <f t="shared" si="7"/>
        <v>0.1189214383124169</v>
      </c>
      <c r="AF154" s="18">
        <f t="shared" si="3"/>
        <v>3.1162513112226252E-2</v>
      </c>
      <c r="AG154" s="18">
        <f t="shared" si="4"/>
        <v>0.32789621801418428</v>
      </c>
      <c r="AH154" s="18">
        <f t="shared" si="5"/>
        <v>0.17295778983161217</v>
      </c>
      <c r="AI154" s="18">
        <f t="shared" si="6"/>
        <v>0.13463651471129173</v>
      </c>
      <c r="AJ154" s="22">
        <f t="shared" si="11"/>
        <v>7.0500000000000007E-2</v>
      </c>
      <c r="AK154" s="18">
        <v>2086</v>
      </c>
      <c r="AL154" s="18">
        <v>219.30699999999999</v>
      </c>
      <c r="AM154" s="18">
        <v>53.66</v>
      </c>
      <c r="AN154" s="17">
        <f t="shared" si="9"/>
        <v>3.798427114228882E-2</v>
      </c>
      <c r="AO154" s="18">
        <f t="shared" si="10"/>
        <v>0.6861191237477865</v>
      </c>
      <c r="AP154" s="18">
        <v>102.03</v>
      </c>
      <c r="AR154" s="71"/>
    </row>
    <row r="155" spans="1:44">
      <c r="A155" s="21">
        <v>25205</v>
      </c>
      <c r="B155" s="20">
        <v>3.4</v>
      </c>
      <c r="C155" s="22">
        <f t="shared" si="1"/>
        <v>0.57999999999999996</v>
      </c>
      <c r="D155" s="22">
        <f t="shared" si="2"/>
        <v>0.55862068965517242</v>
      </c>
      <c r="E155" s="20">
        <v>58</v>
      </c>
      <c r="F155" s="20">
        <v>42</v>
      </c>
      <c r="G155" s="20">
        <v>243</v>
      </c>
      <c r="H155" s="20">
        <v>192</v>
      </c>
      <c r="I155" s="22">
        <v>0</v>
      </c>
      <c r="K155" s="16">
        <v>25205</v>
      </c>
      <c r="L155" s="18">
        <v>0</v>
      </c>
      <c r="N155" s="47">
        <v>28510</v>
      </c>
      <c r="O155" s="18">
        <v>1</v>
      </c>
      <c r="P155" s="18">
        <v>-0.2</v>
      </c>
      <c r="Q155" s="44" t="s">
        <v>280</v>
      </c>
      <c r="R155" s="17">
        <v>1.6099999999999999</v>
      </c>
      <c r="S155" s="17">
        <v>1.38</v>
      </c>
      <c r="T155" s="17">
        <v>1.6712643678160921</v>
      </c>
      <c r="U155" s="17">
        <v>1.3287356321839081</v>
      </c>
      <c r="V155" s="32">
        <v>5.6</v>
      </c>
      <c r="W155" s="33">
        <v>2333.4250000000002</v>
      </c>
      <c r="X155" s="18">
        <v>33549.300000000003</v>
      </c>
      <c r="Y155" s="18">
        <v>355425.19</v>
      </c>
      <c r="Z155" s="18">
        <v>186477.36</v>
      </c>
      <c r="AA155" s="18">
        <v>144985.32999999999</v>
      </c>
      <c r="AB155" s="38">
        <v>6.0666666666666664</v>
      </c>
      <c r="AD155" s="46">
        <f t="shared" si="8"/>
        <v>5.5999999999999994E-2</v>
      </c>
      <c r="AE155" s="46">
        <f t="shared" si="7"/>
        <v>0.13426924913831301</v>
      </c>
      <c r="AF155" s="18">
        <f t="shared" si="3"/>
        <v>3.1742972198224743E-2</v>
      </c>
      <c r="AG155" s="18">
        <f t="shared" si="4"/>
        <v>0.33628874297582201</v>
      </c>
      <c r="AH155" s="18">
        <f t="shared" si="5"/>
        <v>0.17643723279109685</v>
      </c>
      <c r="AI155" s="18">
        <f t="shared" si="6"/>
        <v>0.13717917510470976</v>
      </c>
      <c r="AJ155" s="22">
        <f t="shared" si="11"/>
        <v>6.0666666666666667E-2</v>
      </c>
      <c r="AK155" s="18">
        <v>2356.6</v>
      </c>
      <c r="AL155" s="18">
        <v>221.69399999999999</v>
      </c>
      <c r="AM155" s="18">
        <v>59.19</v>
      </c>
      <c r="AN155" s="17">
        <f t="shared" si="9"/>
        <v>4.189878883548407E-2</v>
      </c>
      <c r="AO155" s="18">
        <f t="shared" si="10"/>
        <v>0.69358704017720263</v>
      </c>
      <c r="AP155" s="18">
        <v>103.29</v>
      </c>
    </row>
    <row r="156" spans="1:44">
      <c r="A156" s="21">
        <v>25206</v>
      </c>
      <c r="B156" s="20">
        <v>3.4</v>
      </c>
      <c r="C156" s="22">
        <f t="shared" si="1"/>
        <v>0.57999999999999996</v>
      </c>
      <c r="D156" s="22">
        <f t="shared" si="2"/>
        <v>0.55862068965517242</v>
      </c>
      <c r="E156" s="20">
        <v>58</v>
      </c>
      <c r="F156" s="20">
        <v>42</v>
      </c>
      <c r="G156" s="20">
        <v>243</v>
      </c>
      <c r="H156" s="20">
        <v>192</v>
      </c>
      <c r="I156" s="22">
        <v>0</v>
      </c>
      <c r="K156" s="16">
        <v>25206</v>
      </c>
      <c r="L156" s="18">
        <v>0</v>
      </c>
      <c r="N156" s="47">
        <v>28875</v>
      </c>
      <c r="O156" s="18">
        <v>1</v>
      </c>
      <c r="P156" s="18">
        <v>-0.2</v>
      </c>
      <c r="Q156" s="44" t="s">
        <v>280</v>
      </c>
      <c r="R156" s="17">
        <v>1.58</v>
      </c>
      <c r="S156" s="17">
        <v>1.41</v>
      </c>
      <c r="T156" s="17">
        <v>1.6367816091954022</v>
      </c>
      <c r="U156" s="17">
        <v>1.3632183908045978</v>
      </c>
      <c r="V156" s="32">
        <v>3.2</v>
      </c>
      <c r="W156" s="33">
        <v>2587.375</v>
      </c>
      <c r="X156" s="18">
        <v>33562.89</v>
      </c>
      <c r="Y156" s="18">
        <v>358634.26</v>
      </c>
      <c r="Z156" s="18">
        <v>186004.93</v>
      </c>
      <c r="AA156" s="18">
        <v>144417.97</v>
      </c>
      <c r="AB156" s="38">
        <v>5.8500000000000005</v>
      </c>
      <c r="AD156" s="46">
        <f t="shared" si="8"/>
        <v>3.2000000000000001E-2</v>
      </c>
      <c r="AE156" s="46">
        <f t="shared" si="7"/>
        <v>0.14888196470391915</v>
      </c>
      <c r="AF156" s="18">
        <f t="shared" si="3"/>
        <v>3.1755830499058849E-2</v>
      </c>
      <c r="AG156" s="18">
        <f t="shared" si="4"/>
        <v>0.33932503344364567</v>
      </c>
      <c r="AH156" s="18">
        <f t="shared" si="5"/>
        <v>0.17599023889388865</v>
      </c>
      <c r="AI156" s="18">
        <f t="shared" si="6"/>
        <v>0.13664236233346311</v>
      </c>
      <c r="AJ156" s="22">
        <f t="shared" si="11"/>
        <v>5.8500000000000003E-2</v>
      </c>
      <c r="AK156" s="18">
        <v>2632.1</v>
      </c>
      <c r="AL156" s="18">
        <v>224.107</v>
      </c>
      <c r="AM156" s="18">
        <v>40.729999999999997</v>
      </c>
      <c r="AN156" s="17">
        <f t="shared" si="9"/>
        <v>2.8831520007928133E-2</v>
      </c>
      <c r="AO156" s="18">
        <f t="shared" si="10"/>
        <v>0.70113629964271629</v>
      </c>
      <c r="AP156" s="18">
        <v>109.32</v>
      </c>
    </row>
    <row r="157" spans="1:44">
      <c r="A157" s="21">
        <v>25207</v>
      </c>
      <c r="B157" s="20">
        <v>3.4</v>
      </c>
      <c r="C157" s="22">
        <f t="shared" si="1"/>
        <v>0.57999999999999996</v>
      </c>
      <c r="D157" s="22">
        <f t="shared" si="2"/>
        <v>0.55862068965517242</v>
      </c>
      <c r="E157" s="20">
        <v>58</v>
      </c>
      <c r="F157" s="20">
        <v>42</v>
      </c>
      <c r="G157" s="20">
        <v>243</v>
      </c>
      <c r="H157" s="20">
        <v>192</v>
      </c>
      <c r="I157" s="22">
        <v>0</v>
      </c>
      <c r="K157" s="16">
        <v>25207</v>
      </c>
      <c r="L157" s="18">
        <v>0</v>
      </c>
      <c r="N157" s="47">
        <v>29240</v>
      </c>
      <c r="O157" s="18">
        <v>1</v>
      </c>
      <c r="P157" s="18">
        <v>-0.2</v>
      </c>
      <c r="Q157" s="44" t="s">
        <v>280</v>
      </c>
      <c r="R157" s="17">
        <v>1.58</v>
      </c>
      <c r="S157" s="17">
        <v>1.41</v>
      </c>
      <c r="T157" s="17">
        <v>1.6367816091954022</v>
      </c>
      <c r="U157" s="17">
        <v>1.3632183908045978</v>
      </c>
      <c r="V157" s="32">
        <v>-0.2</v>
      </c>
      <c r="W157" s="33">
        <v>2818.5749999999998</v>
      </c>
      <c r="X157" s="18">
        <v>32412.65</v>
      </c>
      <c r="Y157" s="18">
        <v>355295.93</v>
      </c>
      <c r="Z157" s="18">
        <v>183972</v>
      </c>
      <c r="AA157" s="18">
        <v>142807.73000000001</v>
      </c>
      <c r="AB157" s="38">
        <v>7.1750000000000007</v>
      </c>
      <c r="AD157" s="46">
        <f t="shared" si="8"/>
        <v>-2E-3</v>
      </c>
      <c r="AE157" s="46">
        <f t="shared" si="7"/>
        <v>0.16218560651832414</v>
      </c>
      <c r="AF157" s="18">
        <f t="shared" si="3"/>
        <v>3.0667520568858041E-2</v>
      </c>
      <c r="AG157" s="18">
        <f t="shared" si="4"/>
        <v>0.33616644246325267</v>
      </c>
      <c r="AH157" s="18">
        <f t="shared" si="5"/>
        <v>0.17406676387441172</v>
      </c>
      <c r="AI157" s="18">
        <f t="shared" si="6"/>
        <v>0.13511881926244618</v>
      </c>
      <c r="AJ157" s="22">
        <f t="shared" si="11"/>
        <v>7.1750000000000008E-2</v>
      </c>
      <c r="AK157" s="18">
        <v>2862.5</v>
      </c>
      <c r="AL157" s="18">
        <v>226.54599999999999</v>
      </c>
      <c r="AM157" s="18">
        <v>73.83</v>
      </c>
      <c r="AN157" s="17">
        <f t="shared" si="9"/>
        <v>5.2261996616384344E-2</v>
      </c>
      <c r="AO157" s="18">
        <f t="shared" si="10"/>
        <v>0.70876690214432747</v>
      </c>
      <c r="AP157" s="18">
        <v>140.52000000000001</v>
      </c>
    </row>
    <row r="158" spans="1:44">
      <c r="A158" s="21">
        <v>25208</v>
      </c>
      <c r="B158" s="20">
        <v>3.4</v>
      </c>
      <c r="C158" s="22">
        <f t="shared" si="1"/>
        <v>0.57999999999999996</v>
      </c>
      <c r="D158" s="22">
        <f t="shared" si="2"/>
        <v>0.55862068965517242</v>
      </c>
      <c r="E158" s="20">
        <v>58</v>
      </c>
      <c r="F158" s="20">
        <v>42</v>
      </c>
      <c r="G158" s="20">
        <v>243</v>
      </c>
      <c r="H158" s="20">
        <v>192</v>
      </c>
      <c r="I158" s="22">
        <v>0</v>
      </c>
      <c r="K158" s="16">
        <v>25208</v>
      </c>
      <c r="L158" s="18">
        <v>0</v>
      </c>
      <c r="N158" s="47">
        <v>29606</v>
      </c>
      <c r="O158" s="18">
        <v>-0.2</v>
      </c>
      <c r="P158" s="18">
        <v>1</v>
      </c>
      <c r="Q158" s="44" t="s">
        <v>281</v>
      </c>
      <c r="R158" s="17">
        <v>1.46</v>
      </c>
      <c r="S158" s="17">
        <v>1.53</v>
      </c>
      <c r="T158" s="17">
        <v>1.5563218390804598</v>
      </c>
      <c r="U158" s="17">
        <v>1.4413793103448276</v>
      </c>
      <c r="V158" s="32">
        <v>2.6</v>
      </c>
      <c r="W158" s="33">
        <v>3174.25</v>
      </c>
      <c r="X158" s="18">
        <v>32203.67</v>
      </c>
      <c r="Y158" s="18">
        <v>345738.61</v>
      </c>
      <c r="Z158" s="18">
        <v>180656.3</v>
      </c>
      <c r="AA158" s="18">
        <v>140936.19</v>
      </c>
      <c r="AB158" s="38">
        <v>7.6166666666666671</v>
      </c>
      <c r="AD158" s="46">
        <f t="shared" si="8"/>
        <v>2.6000000000000002E-2</v>
      </c>
      <c r="AE158" s="46">
        <f t="shared" si="7"/>
        <v>0.18265175185715846</v>
      </c>
      <c r="AF158" s="18">
        <f t="shared" si="3"/>
        <v>3.0469792260667254E-2</v>
      </c>
      <c r="AG158" s="18">
        <f t="shared" si="4"/>
        <v>0.3271236981124156</v>
      </c>
      <c r="AH158" s="18">
        <f t="shared" si="5"/>
        <v>0.17092958447222883</v>
      </c>
      <c r="AI158" s="18">
        <f t="shared" si="6"/>
        <v>0.13334804484426557</v>
      </c>
      <c r="AJ158" s="22">
        <f t="shared" si="11"/>
        <v>7.6166666666666674E-2</v>
      </c>
      <c r="AK158" s="18">
        <v>3210.9</v>
      </c>
      <c r="AL158" s="18">
        <v>228.67</v>
      </c>
      <c r="AM158" s="18">
        <v>78.97</v>
      </c>
      <c r="AN158" s="17">
        <f t="shared" si="9"/>
        <v>5.5900445249842494E-2</v>
      </c>
      <c r="AO158" s="18">
        <f t="shared" si="10"/>
        <v>0.71541200247783399</v>
      </c>
      <c r="AP158" s="18">
        <v>136</v>
      </c>
    </row>
    <row r="159" spans="1:44">
      <c r="A159" s="21">
        <v>25209</v>
      </c>
      <c r="B159" s="20">
        <v>3.5</v>
      </c>
      <c r="C159" s="22">
        <f t="shared" ref="C159:C222" si="12">(E159/100)</f>
        <v>0.57999999999999996</v>
      </c>
      <c r="D159" s="22">
        <f t="shared" ref="D159:D222" si="13">G159/435</f>
        <v>0.55862068965517242</v>
      </c>
      <c r="E159" s="20">
        <v>58</v>
      </c>
      <c r="F159" s="20">
        <v>42</v>
      </c>
      <c r="G159" s="20">
        <v>243</v>
      </c>
      <c r="H159" s="20">
        <v>192</v>
      </c>
      <c r="I159" s="22">
        <v>0</v>
      </c>
      <c r="K159" s="16">
        <v>25209</v>
      </c>
      <c r="L159" s="18">
        <v>0</v>
      </c>
      <c r="N159" s="47">
        <v>29971</v>
      </c>
      <c r="O159" s="18">
        <v>-0.2</v>
      </c>
      <c r="P159" s="18">
        <v>1</v>
      </c>
      <c r="Q159" s="44" t="s">
        <v>281</v>
      </c>
      <c r="R159" s="17">
        <v>1.46</v>
      </c>
      <c r="S159" s="17">
        <v>1.53</v>
      </c>
      <c r="T159" s="17">
        <v>1.5563218390804598</v>
      </c>
      <c r="U159" s="17">
        <v>1.4413793103448276</v>
      </c>
      <c r="V159" s="32">
        <v>-1.9</v>
      </c>
      <c r="W159" s="33">
        <v>3338.25</v>
      </c>
      <c r="X159" s="18">
        <v>31323.599999999999</v>
      </c>
      <c r="Y159" s="18">
        <v>354171.47</v>
      </c>
      <c r="Z159" s="18">
        <v>180638.65</v>
      </c>
      <c r="AA159" s="18">
        <v>140226</v>
      </c>
      <c r="AB159" s="38">
        <v>9.7083333333333321</v>
      </c>
      <c r="AD159" s="46">
        <f t="shared" si="8"/>
        <v>-1.9E-2</v>
      </c>
      <c r="AE159" s="46">
        <f t="shared" si="7"/>
        <v>0.19208859120647689</v>
      </c>
      <c r="AF159" s="18">
        <f t="shared" ref="AF159:AF189" si="14">X159/1056904.81</f>
        <v>2.9637106107975795E-2</v>
      </c>
      <c r="AG159" s="18">
        <f t="shared" ref="AG159:AG189" si="15">Y159/1056904.81</f>
        <v>0.33510252451211758</v>
      </c>
      <c r="AH159" s="18">
        <f t="shared" ref="AH159:AH189" si="16">Z159/1056904.81</f>
        <v>0.17091288476584754</v>
      </c>
      <c r="AI159" s="18">
        <f t="shared" ref="AI159:AI189" si="17">AA159/1056904.81</f>
        <v>0.13267609218279552</v>
      </c>
      <c r="AJ159" s="22">
        <f t="shared" si="11"/>
        <v>9.7083333333333327E-2</v>
      </c>
      <c r="AK159" s="18">
        <v>3345</v>
      </c>
      <c r="AL159" s="18">
        <v>230.815</v>
      </c>
      <c r="AM159" s="18">
        <v>127.98</v>
      </c>
      <c r="AN159" s="17">
        <f t="shared" si="9"/>
        <v>9.0593123756804395E-2</v>
      </c>
      <c r="AO159" s="18">
        <f t="shared" si="10"/>
        <v>0.72212280295588072</v>
      </c>
      <c r="AP159" s="18">
        <v>140.63999999999999</v>
      </c>
    </row>
    <row r="160" spans="1:44">
      <c r="A160" s="21">
        <v>25210</v>
      </c>
      <c r="B160" s="20">
        <v>3.5</v>
      </c>
      <c r="C160" s="22">
        <f t="shared" si="12"/>
        <v>0.57999999999999996</v>
      </c>
      <c r="D160" s="22">
        <f t="shared" si="13"/>
        <v>0.55862068965517242</v>
      </c>
      <c r="E160" s="20">
        <v>58</v>
      </c>
      <c r="F160" s="20">
        <v>42</v>
      </c>
      <c r="G160" s="20">
        <v>243</v>
      </c>
      <c r="H160" s="20">
        <v>192</v>
      </c>
      <c r="I160" s="22">
        <v>0</v>
      </c>
      <c r="K160" s="16">
        <v>25210</v>
      </c>
      <c r="L160" s="18">
        <v>0</v>
      </c>
      <c r="N160" s="47">
        <v>30336</v>
      </c>
      <c r="O160" s="18">
        <v>-0.2</v>
      </c>
      <c r="P160" s="18">
        <v>1</v>
      </c>
      <c r="Q160" s="44" t="s">
        <v>281</v>
      </c>
      <c r="R160" s="17">
        <v>1.46</v>
      </c>
      <c r="S160" s="17">
        <v>1.54</v>
      </c>
      <c r="T160" s="17">
        <v>1.6183908045977011</v>
      </c>
      <c r="U160" s="17">
        <v>1.3816091954022989</v>
      </c>
      <c r="V160" s="32">
        <v>4.5999999999999996</v>
      </c>
      <c r="W160" s="33">
        <v>3583.9749999999999</v>
      </c>
      <c r="X160" s="18">
        <v>30794.13</v>
      </c>
      <c r="Y160" s="18">
        <v>359153.77</v>
      </c>
      <c r="Z160" s="18">
        <v>182119.13</v>
      </c>
      <c r="AA160" s="18">
        <v>140818.41</v>
      </c>
      <c r="AB160" s="38">
        <v>9.6</v>
      </c>
      <c r="AD160" s="46">
        <f t="shared" si="8"/>
        <v>4.5999999999999999E-2</v>
      </c>
      <c r="AE160" s="46">
        <f t="shared" si="7"/>
        <v>0.2062280262620334</v>
      </c>
      <c r="AF160" s="18">
        <f t="shared" si="14"/>
        <v>2.9136143301306386E-2</v>
      </c>
      <c r="AG160" s="18">
        <f t="shared" si="15"/>
        <v>0.33981657250665742</v>
      </c>
      <c r="AH160" s="18">
        <f t="shared" si="16"/>
        <v>0.17231365424479428</v>
      </c>
      <c r="AI160" s="18">
        <f t="shared" si="17"/>
        <v>0.13323660623703662</v>
      </c>
      <c r="AJ160" s="22">
        <f t="shared" si="11"/>
        <v>9.6000000000000002E-2</v>
      </c>
      <c r="AK160" s="18">
        <v>3638.1</v>
      </c>
      <c r="AL160" s="18">
        <v>232.97900000000001</v>
      </c>
      <c r="AM160" s="18">
        <v>207.8</v>
      </c>
      <c r="AN160" s="17">
        <f t="shared" si="9"/>
        <v>0.14709525798299697</v>
      </c>
      <c r="AO160" s="18">
        <f t="shared" si="10"/>
        <v>0.72889304642184505</v>
      </c>
      <c r="AP160" s="18">
        <v>167.64</v>
      </c>
    </row>
    <row r="161" spans="1:42">
      <c r="A161" s="21">
        <v>25211</v>
      </c>
      <c r="B161" s="20">
        <v>3.5</v>
      </c>
      <c r="C161" s="22">
        <f t="shared" si="12"/>
        <v>0.57999999999999996</v>
      </c>
      <c r="D161" s="22">
        <f t="shared" si="13"/>
        <v>0.55862068965517242</v>
      </c>
      <c r="E161" s="20">
        <v>58</v>
      </c>
      <c r="F161" s="20">
        <v>42</v>
      </c>
      <c r="G161" s="20">
        <v>243</v>
      </c>
      <c r="H161" s="20">
        <v>192</v>
      </c>
      <c r="I161" s="22">
        <v>0</v>
      </c>
      <c r="K161" s="16">
        <v>25211</v>
      </c>
      <c r="L161" s="18">
        <v>0</v>
      </c>
      <c r="N161" s="47">
        <v>30701</v>
      </c>
      <c r="O161" s="18">
        <v>-0.2</v>
      </c>
      <c r="P161" s="18">
        <v>1</v>
      </c>
      <c r="Q161" s="44" t="s">
        <v>281</v>
      </c>
      <c r="R161" s="17">
        <v>1.46</v>
      </c>
      <c r="S161" s="17">
        <v>1.54</v>
      </c>
      <c r="T161" s="17">
        <v>1.6183908045977011</v>
      </c>
      <c r="U161" s="17">
        <v>1.3816091954022989</v>
      </c>
      <c r="V161" s="32">
        <v>7.3</v>
      </c>
      <c r="W161" s="33">
        <v>4002.05</v>
      </c>
      <c r="X161" s="18">
        <v>31707.66</v>
      </c>
      <c r="Y161" s="18">
        <v>383919.14</v>
      </c>
      <c r="Z161" s="18">
        <v>190930.13</v>
      </c>
      <c r="AA161" s="18">
        <v>146662.47</v>
      </c>
      <c r="AB161" s="38">
        <v>7.5083333333333337</v>
      </c>
      <c r="AD161" s="46">
        <f t="shared" si="8"/>
        <v>7.2999999999999995E-2</v>
      </c>
      <c r="AE161" s="46">
        <f t="shared" si="7"/>
        <v>0.2302847738898767</v>
      </c>
      <c r="AF161" s="18">
        <f t="shared" si="14"/>
        <v>3.0000487934197212E-2</v>
      </c>
      <c r="AG161" s="18">
        <f t="shared" si="15"/>
        <v>0.36324855026442732</v>
      </c>
      <c r="AH161" s="18">
        <f t="shared" si="16"/>
        <v>0.18065026120942718</v>
      </c>
      <c r="AI161" s="18">
        <f t="shared" si="17"/>
        <v>0.1387660162129454</v>
      </c>
      <c r="AJ161" s="22">
        <f t="shared" si="11"/>
        <v>7.5083333333333335E-2</v>
      </c>
      <c r="AK161" s="18">
        <v>4040.7</v>
      </c>
      <c r="AL161" s="18">
        <v>235.16399999999999</v>
      </c>
      <c r="AM161" s="18">
        <v>185.37</v>
      </c>
      <c r="AN161" s="17">
        <f t="shared" si="9"/>
        <v>0.13121774770119418</v>
      </c>
      <c r="AO161" s="18">
        <f t="shared" si="10"/>
        <v>0.73572899003234937</v>
      </c>
      <c r="AP161" s="18">
        <v>167.24</v>
      </c>
    </row>
    <row r="162" spans="1:42">
      <c r="A162" s="21">
        <v>25212</v>
      </c>
      <c r="B162" s="20">
        <v>3.7</v>
      </c>
      <c r="C162" s="22">
        <f t="shared" si="12"/>
        <v>0.57999999999999996</v>
      </c>
      <c r="D162" s="22">
        <f t="shared" si="13"/>
        <v>0.55862068965517242</v>
      </c>
      <c r="E162" s="20">
        <v>58</v>
      </c>
      <c r="F162" s="20">
        <v>42</v>
      </c>
      <c r="G162" s="20">
        <v>243</v>
      </c>
      <c r="H162" s="20">
        <v>192</v>
      </c>
      <c r="I162" s="22">
        <v>0</v>
      </c>
      <c r="K162" s="16">
        <v>25212</v>
      </c>
      <c r="L162" s="18">
        <v>0</v>
      </c>
      <c r="N162" s="47">
        <v>31067</v>
      </c>
      <c r="O162" s="18">
        <v>-0.2</v>
      </c>
      <c r="P162" s="18">
        <v>1</v>
      </c>
      <c r="Q162" s="44" t="s">
        <v>281</v>
      </c>
      <c r="R162" s="17">
        <v>1.47</v>
      </c>
      <c r="S162" s="17">
        <v>1.53</v>
      </c>
      <c r="T162" s="17">
        <v>1.5816091954022988</v>
      </c>
      <c r="U162" s="17">
        <v>1.4183908045977012</v>
      </c>
      <c r="V162" s="32">
        <v>4.2</v>
      </c>
      <c r="W162" s="33">
        <v>4295.4500000000007</v>
      </c>
      <c r="X162" s="18">
        <v>32120.37</v>
      </c>
      <c r="Y162" s="18">
        <v>399871.69</v>
      </c>
      <c r="Z162" s="18">
        <v>196777.11</v>
      </c>
      <c r="AA162" s="18">
        <v>150598.95000000001</v>
      </c>
      <c r="AB162" s="38">
        <v>7.1916666666666664</v>
      </c>
      <c r="AD162" s="46">
        <f t="shared" si="8"/>
        <v>4.2000000000000003E-2</v>
      </c>
      <c r="AE162" s="46">
        <f t="shared" si="7"/>
        <v>0.24716750965262077</v>
      </c>
      <c r="AF162" s="18">
        <f t="shared" si="14"/>
        <v>3.0390977215819463E-2</v>
      </c>
      <c r="AG162" s="18">
        <f t="shared" si="15"/>
        <v>0.37834219904818106</v>
      </c>
      <c r="AH162" s="18">
        <f t="shared" si="16"/>
        <v>0.18618243396962114</v>
      </c>
      <c r="AI162" s="18">
        <f t="shared" si="17"/>
        <v>0.1424905522002497</v>
      </c>
      <c r="AJ162" s="22">
        <f t="shared" si="11"/>
        <v>7.191666666666667E-2</v>
      </c>
      <c r="AK162" s="18">
        <v>4346.7</v>
      </c>
      <c r="AL162" s="18">
        <v>237.369</v>
      </c>
      <c r="AM162" s="18">
        <v>212.31</v>
      </c>
      <c r="AN162" s="17">
        <f t="shared" si="9"/>
        <v>0.15028774890457211</v>
      </c>
      <c r="AO162" s="18">
        <f t="shared" si="10"/>
        <v>0.74262750520908283</v>
      </c>
      <c r="AP162" s="18">
        <v>211.28</v>
      </c>
    </row>
    <row r="163" spans="1:42">
      <c r="A163" s="21">
        <v>25213</v>
      </c>
      <c r="B163" s="20">
        <v>3.7</v>
      </c>
      <c r="C163" s="22">
        <f t="shared" si="12"/>
        <v>0.57999999999999996</v>
      </c>
      <c r="D163" s="22">
        <f t="shared" si="13"/>
        <v>0.55862068965517242</v>
      </c>
      <c r="E163" s="20">
        <v>58</v>
      </c>
      <c r="F163" s="20">
        <v>42</v>
      </c>
      <c r="G163" s="20">
        <v>243</v>
      </c>
      <c r="H163" s="20">
        <v>192</v>
      </c>
      <c r="I163" s="22">
        <v>0</v>
      </c>
      <c r="K163" s="16">
        <v>25213</v>
      </c>
      <c r="L163" s="18">
        <v>0</v>
      </c>
      <c r="N163" s="47">
        <v>31432</v>
      </c>
      <c r="O163" s="18">
        <v>-0.2</v>
      </c>
      <c r="P163" s="18">
        <v>1</v>
      </c>
      <c r="Q163" s="44" t="s">
        <v>281</v>
      </c>
      <c r="R163" s="17">
        <v>1.47</v>
      </c>
      <c r="S163" s="17">
        <v>1.53</v>
      </c>
      <c r="T163" s="17">
        <v>1.5816091954022988</v>
      </c>
      <c r="U163" s="17">
        <v>1.4183908045977012</v>
      </c>
      <c r="V163" s="32">
        <v>3.5</v>
      </c>
      <c r="W163" s="33">
        <v>4513.3999999999996</v>
      </c>
      <c r="X163" s="18">
        <v>32393.53</v>
      </c>
      <c r="Y163" s="18">
        <v>406772.75</v>
      </c>
      <c r="Z163" s="18">
        <v>201294.71</v>
      </c>
      <c r="AA163" s="18">
        <v>154026.68</v>
      </c>
      <c r="AB163" s="38">
        <v>7</v>
      </c>
      <c r="AD163" s="46">
        <f t="shared" si="8"/>
        <v>3.5000000000000003E-2</v>
      </c>
      <c r="AE163" s="46">
        <f t="shared" si="7"/>
        <v>0.25970872389764477</v>
      </c>
      <c r="AF163" s="18">
        <f t="shared" si="14"/>
        <v>3.0649430008744115E-2</v>
      </c>
      <c r="AG163" s="18">
        <f t="shared" si="15"/>
        <v>0.38487169908896524</v>
      </c>
      <c r="AH163" s="18">
        <f t="shared" si="16"/>
        <v>0.19045680187603647</v>
      </c>
      <c r="AI163" s="18">
        <f t="shared" si="17"/>
        <v>0.14573372979540133</v>
      </c>
      <c r="AJ163" s="22">
        <f t="shared" si="11"/>
        <v>7.0000000000000007E-2</v>
      </c>
      <c r="AK163" s="18">
        <v>4590.1000000000004</v>
      </c>
      <c r="AL163" s="18">
        <v>239.595</v>
      </c>
      <c r="AM163" s="18">
        <v>221.23</v>
      </c>
      <c r="AN163" s="17">
        <f t="shared" si="9"/>
        <v>0.15660194380932829</v>
      </c>
      <c r="AO163" s="18">
        <f t="shared" si="10"/>
        <v>0.74959172053035661</v>
      </c>
      <c r="AP163" s="18">
        <v>252.93</v>
      </c>
    </row>
    <row r="164" spans="1:42">
      <c r="A164" s="21">
        <v>25214</v>
      </c>
      <c r="B164" s="20">
        <v>3.5</v>
      </c>
      <c r="C164" s="22">
        <f t="shared" si="12"/>
        <v>0.57999999999999996</v>
      </c>
      <c r="D164" s="22">
        <f t="shared" si="13"/>
        <v>0.55862068965517242</v>
      </c>
      <c r="E164" s="20">
        <v>58</v>
      </c>
      <c r="F164" s="20">
        <v>42</v>
      </c>
      <c r="G164" s="20">
        <v>243</v>
      </c>
      <c r="H164" s="20">
        <v>192</v>
      </c>
      <c r="I164" s="22">
        <v>0</v>
      </c>
      <c r="K164" s="16">
        <v>25214</v>
      </c>
      <c r="L164" s="18">
        <v>0</v>
      </c>
      <c r="N164" s="47">
        <v>31797</v>
      </c>
      <c r="O164" s="18">
        <v>-0.2</v>
      </c>
      <c r="P164" s="18">
        <v>1</v>
      </c>
      <c r="Q164" s="44" t="s">
        <v>281</v>
      </c>
      <c r="R164" s="17">
        <v>1.55</v>
      </c>
      <c r="S164" s="17">
        <v>1.45</v>
      </c>
      <c r="T164" s="17">
        <v>1.5931034482758619</v>
      </c>
      <c r="U164" s="17">
        <v>1.4068965517241379</v>
      </c>
      <c r="V164" s="32">
        <v>3.5</v>
      </c>
      <c r="W164" s="33">
        <v>4829.6499999999996</v>
      </c>
      <c r="X164" s="18">
        <v>32330.22</v>
      </c>
      <c r="Y164" s="18">
        <v>492286.31</v>
      </c>
      <c r="Z164" s="18">
        <v>224370.94</v>
      </c>
      <c r="AA164" s="18">
        <v>167128.12</v>
      </c>
      <c r="AB164" s="38">
        <v>6.1750000000000007</v>
      </c>
      <c r="AD164" s="46">
        <f t="shared" si="8"/>
        <v>3.5000000000000003E-2</v>
      </c>
      <c r="AE164" s="46">
        <f t="shared" si="7"/>
        <v>0.27790628758192498</v>
      </c>
      <c r="AF164" s="18">
        <f t="shared" si="14"/>
        <v>3.0589528682341788E-2</v>
      </c>
      <c r="AG164" s="18">
        <f t="shared" si="15"/>
        <v>0.46578112365672741</v>
      </c>
      <c r="AH164" s="18">
        <f t="shared" si="16"/>
        <v>0.2122905846175494</v>
      </c>
      <c r="AI164" s="18">
        <f t="shared" si="17"/>
        <v>0.15812977518760651</v>
      </c>
      <c r="AJ164" s="22">
        <f t="shared" si="11"/>
        <v>6.1750000000000006E-2</v>
      </c>
      <c r="AK164" s="18">
        <v>4870.2</v>
      </c>
      <c r="AL164" s="18">
        <v>241.84200000000001</v>
      </c>
      <c r="AM164" s="18">
        <v>149.72999999999999</v>
      </c>
      <c r="AN164" s="17">
        <f t="shared" si="9"/>
        <v>0.10598928285752712</v>
      </c>
      <c r="AO164" s="18">
        <f t="shared" si="10"/>
        <v>0.75662163599617061</v>
      </c>
      <c r="AP164" s="18">
        <v>329.8</v>
      </c>
    </row>
    <row r="165" spans="1:42">
      <c r="A165" s="21">
        <v>25215</v>
      </c>
      <c r="B165" s="20">
        <v>3.5</v>
      </c>
      <c r="C165" s="22">
        <f t="shared" si="12"/>
        <v>0.57999999999999996</v>
      </c>
      <c r="D165" s="22">
        <f t="shared" si="13"/>
        <v>0.55862068965517242</v>
      </c>
      <c r="E165" s="20">
        <v>58</v>
      </c>
      <c r="F165" s="20">
        <v>42</v>
      </c>
      <c r="G165" s="20">
        <v>243</v>
      </c>
      <c r="H165" s="20">
        <v>192</v>
      </c>
      <c r="I165" s="22">
        <v>0</v>
      </c>
      <c r="K165" s="16">
        <v>25215</v>
      </c>
      <c r="L165" s="18">
        <v>0</v>
      </c>
      <c r="N165" s="47">
        <v>32162</v>
      </c>
      <c r="O165" s="18">
        <v>-0.2</v>
      </c>
      <c r="P165" s="18">
        <v>1</v>
      </c>
      <c r="Q165" s="44" t="s">
        <v>281</v>
      </c>
      <c r="R165" s="17">
        <v>1.55</v>
      </c>
      <c r="S165" s="17">
        <v>1.45</v>
      </c>
      <c r="T165" s="17">
        <v>1.5931034482758619</v>
      </c>
      <c r="U165" s="17">
        <v>1.4068965517241379</v>
      </c>
      <c r="V165" s="32">
        <v>4.2</v>
      </c>
      <c r="W165" s="33">
        <v>5253.125</v>
      </c>
      <c r="X165" s="18">
        <v>32787.75</v>
      </c>
      <c r="Y165" s="18">
        <v>633010.85</v>
      </c>
      <c r="Z165" s="18">
        <v>259143.15</v>
      </c>
      <c r="AA165" s="18">
        <v>185721.31</v>
      </c>
      <c r="AB165" s="38">
        <v>5.4916666666666663</v>
      </c>
      <c r="AD165" s="46">
        <f t="shared" si="8"/>
        <v>4.2000000000000003E-2</v>
      </c>
      <c r="AE165" s="46">
        <f t="shared" si="7"/>
        <v>0.30227376040785559</v>
      </c>
      <c r="AF165" s="18">
        <f t="shared" si="14"/>
        <v>3.1022424810423558E-2</v>
      </c>
      <c r="AG165" s="18">
        <f t="shared" si="15"/>
        <v>0.59892891394826742</v>
      </c>
      <c r="AH165" s="18">
        <f t="shared" si="16"/>
        <v>0.24519062412063389</v>
      </c>
      <c r="AI165" s="18">
        <f t="shared" si="17"/>
        <v>0.17572188927780544</v>
      </c>
      <c r="AJ165" s="22">
        <f t="shared" si="11"/>
        <v>5.4916666666666662E-2</v>
      </c>
      <c r="AK165" s="18">
        <v>5252.6</v>
      </c>
      <c r="AL165" s="18">
        <v>244.11</v>
      </c>
      <c r="AM165" s="18">
        <v>155.18</v>
      </c>
      <c r="AN165" s="17">
        <f t="shared" si="9"/>
        <v>0.10984717100000709</v>
      </c>
      <c r="AO165" s="18">
        <f t="shared" si="10"/>
        <v>0.76371725160652493</v>
      </c>
      <c r="AP165" s="18">
        <v>278.97000000000003</v>
      </c>
    </row>
    <row r="166" spans="1:42">
      <c r="A166" s="21">
        <v>25569</v>
      </c>
      <c r="B166" s="20">
        <v>3.9</v>
      </c>
      <c r="C166" s="22">
        <f t="shared" si="12"/>
        <v>0.57999999999999996</v>
      </c>
      <c r="D166" s="22">
        <f t="shared" si="13"/>
        <v>0.55862068965517242</v>
      </c>
      <c r="E166" s="20">
        <v>58</v>
      </c>
      <c r="F166" s="20">
        <v>42</v>
      </c>
      <c r="G166" s="20">
        <v>243</v>
      </c>
      <c r="H166" s="20">
        <v>192</v>
      </c>
      <c r="I166" s="22">
        <v>0</v>
      </c>
      <c r="K166" s="16">
        <v>25569</v>
      </c>
      <c r="L166" s="18">
        <v>0</v>
      </c>
      <c r="N166" s="47">
        <v>32528</v>
      </c>
      <c r="O166" s="18">
        <v>-0.2</v>
      </c>
      <c r="P166" s="18">
        <v>1</v>
      </c>
      <c r="Q166" s="44" t="s">
        <v>282</v>
      </c>
      <c r="R166" s="17">
        <v>1.55</v>
      </c>
      <c r="S166" s="17">
        <v>1.45</v>
      </c>
      <c r="T166" s="17">
        <v>1.5977011494252875</v>
      </c>
      <c r="U166" s="17">
        <v>1.4022988505747127</v>
      </c>
      <c r="V166" s="32">
        <v>3.7</v>
      </c>
      <c r="W166" s="33">
        <v>5593.5</v>
      </c>
      <c r="X166" s="18">
        <v>32769.089999999997</v>
      </c>
      <c r="Y166" s="18">
        <v>604493.61</v>
      </c>
      <c r="Z166" s="18">
        <v>255606.26</v>
      </c>
      <c r="AA166" s="18">
        <v>184397.73</v>
      </c>
      <c r="AB166" s="38">
        <v>5.2583333333333329</v>
      </c>
      <c r="AD166" s="46">
        <f t="shared" si="8"/>
        <v>3.7000000000000005E-2</v>
      </c>
      <c r="AE166" s="46">
        <f t="shared" si="7"/>
        <v>0.32185951768544252</v>
      </c>
      <c r="AF166" s="18">
        <f t="shared" si="14"/>
        <v>3.1004769483450448E-2</v>
      </c>
      <c r="AG166" s="18">
        <f t="shared" si="15"/>
        <v>0.57194707061651084</v>
      </c>
      <c r="AH166" s="18">
        <f t="shared" si="16"/>
        <v>0.2418441638088486</v>
      </c>
      <c r="AI166" s="18">
        <f t="shared" si="17"/>
        <v>0.1744695721462371</v>
      </c>
      <c r="AJ166" s="22">
        <f t="shared" si="11"/>
        <v>5.2583333333333329E-2</v>
      </c>
      <c r="AK166" s="18">
        <v>5657.7</v>
      </c>
      <c r="AL166" s="18">
        <v>246.399</v>
      </c>
      <c r="AM166" s="18">
        <v>152.63999999999999</v>
      </c>
      <c r="AN166" s="17">
        <f t="shared" si="9"/>
        <v>0.10804918276479622</v>
      </c>
      <c r="AO166" s="18">
        <f t="shared" si="10"/>
        <v>0.77087856736141958</v>
      </c>
      <c r="AP166" s="18">
        <v>353.4</v>
      </c>
    </row>
    <row r="167" spans="1:42">
      <c r="A167" s="21">
        <v>25570</v>
      </c>
      <c r="B167" s="20">
        <v>4.2</v>
      </c>
      <c r="C167" s="22">
        <f t="shared" si="12"/>
        <v>0.57999999999999996</v>
      </c>
      <c r="D167" s="22">
        <f t="shared" si="13"/>
        <v>0.55862068965517242</v>
      </c>
      <c r="E167" s="20">
        <v>58</v>
      </c>
      <c r="F167" s="20">
        <v>42</v>
      </c>
      <c r="G167" s="20">
        <v>243</v>
      </c>
      <c r="H167" s="20">
        <v>192</v>
      </c>
      <c r="I167" s="22">
        <v>0</v>
      </c>
      <c r="K167" s="16">
        <v>25570</v>
      </c>
      <c r="L167" s="18">
        <v>0</v>
      </c>
      <c r="N167" s="47">
        <v>32893</v>
      </c>
      <c r="O167" s="18">
        <v>-0.2</v>
      </c>
      <c r="P167" s="18">
        <v>1</v>
      </c>
      <c r="Q167" s="44" t="s">
        <v>282</v>
      </c>
      <c r="R167" s="17">
        <v>1.55</v>
      </c>
      <c r="S167" s="17">
        <v>1.45</v>
      </c>
      <c r="T167" s="17">
        <v>1.5977011494252875</v>
      </c>
      <c r="U167" s="17">
        <v>1.4022988505747127</v>
      </c>
      <c r="V167" s="32">
        <v>1.9</v>
      </c>
      <c r="W167" s="33">
        <v>5888.2249999999995</v>
      </c>
      <c r="X167" s="18">
        <v>32345</v>
      </c>
      <c r="Y167" s="18">
        <v>617859.24</v>
      </c>
      <c r="Z167" s="18">
        <v>257525.79</v>
      </c>
      <c r="AA167" s="18">
        <v>184843.29</v>
      </c>
      <c r="AB167" s="38">
        <v>5.6166666666666663</v>
      </c>
      <c r="AD167" s="46">
        <f t="shared" si="8"/>
        <v>1.9E-2</v>
      </c>
      <c r="AE167" s="46">
        <f t="shared" si="7"/>
        <v>0.33881849620512461</v>
      </c>
      <c r="AF167" s="18">
        <f t="shared" si="14"/>
        <v>3.0603512912388012E-2</v>
      </c>
      <c r="AG167" s="18">
        <f t="shared" si="15"/>
        <v>0.58459308175539471</v>
      </c>
      <c r="AH167" s="18">
        <f t="shared" si="16"/>
        <v>0.24366034439752432</v>
      </c>
      <c r="AI167" s="18">
        <f t="shared" si="17"/>
        <v>0.17489114275106762</v>
      </c>
      <c r="AJ167" s="22">
        <f t="shared" si="11"/>
        <v>5.6166666666666663E-2</v>
      </c>
      <c r="AK167" s="18">
        <v>5979.6</v>
      </c>
      <c r="AL167" s="18">
        <v>248.71</v>
      </c>
      <c r="AM167" s="18">
        <v>221.03</v>
      </c>
      <c r="AN167" s="17">
        <f t="shared" si="9"/>
        <v>0.15646036993254003</v>
      </c>
      <c r="AO167" s="18">
        <f t="shared" si="10"/>
        <v>0.77810871183916608</v>
      </c>
      <c r="AP167" s="18">
        <v>361.23</v>
      </c>
    </row>
    <row r="168" spans="1:42">
      <c r="A168" s="21">
        <v>25571</v>
      </c>
      <c r="B168" s="20">
        <v>4.4000000000000004</v>
      </c>
      <c r="C168" s="22">
        <f t="shared" si="12"/>
        <v>0.57999999999999996</v>
      </c>
      <c r="D168" s="22">
        <f t="shared" si="13"/>
        <v>0.55862068965517242</v>
      </c>
      <c r="E168" s="20">
        <v>58</v>
      </c>
      <c r="F168" s="20">
        <v>42</v>
      </c>
      <c r="G168" s="20">
        <v>243</v>
      </c>
      <c r="H168" s="20">
        <v>192</v>
      </c>
      <c r="I168" s="22">
        <v>0</v>
      </c>
      <c r="K168" s="16">
        <v>25571</v>
      </c>
      <c r="L168" s="18">
        <v>0</v>
      </c>
      <c r="N168" s="47">
        <v>33258</v>
      </c>
      <c r="O168" s="18">
        <v>-0.2</v>
      </c>
      <c r="P168" s="18">
        <v>1</v>
      </c>
      <c r="Q168" s="44" t="s">
        <v>282</v>
      </c>
      <c r="R168" s="17">
        <v>1.56</v>
      </c>
      <c r="S168" s="17">
        <v>1.44</v>
      </c>
      <c r="T168" s="17">
        <v>1.613793103448276</v>
      </c>
      <c r="U168" s="17">
        <v>1.3839080459770114</v>
      </c>
      <c r="V168" s="32">
        <v>-0.1</v>
      </c>
      <c r="W168" s="33">
        <v>6085.6750000000002</v>
      </c>
      <c r="X168" s="18">
        <v>31653.65</v>
      </c>
      <c r="Y168" s="18">
        <v>562533.81000000006</v>
      </c>
      <c r="Z168" s="18">
        <v>244384.73</v>
      </c>
      <c r="AA168" s="18">
        <v>177446.59</v>
      </c>
      <c r="AB168" s="38">
        <v>6.8499999999999988</v>
      </c>
      <c r="AD168" s="46">
        <f t="shared" si="8"/>
        <v>-1E-3</v>
      </c>
      <c r="AE168" s="46">
        <f t="shared" si="7"/>
        <v>0.35018010553148393</v>
      </c>
      <c r="AF168" s="18">
        <f t="shared" si="14"/>
        <v>2.9949385886511387E-2</v>
      </c>
      <c r="AG168" s="18">
        <f t="shared" si="15"/>
        <v>0.5322464281338638</v>
      </c>
      <c r="AH168" s="18">
        <f t="shared" si="16"/>
        <v>0.23122681218566882</v>
      </c>
      <c r="AI168" s="18">
        <f t="shared" si="17"/>
        <v>0.16789268846264405</v>
      </c>
      <c r="AJ168" s="22">
        <f t="shared" si="11"/>
        <v>6.8499999999999991E-2</v>
      </c>
      <c r="AK168" s="18">
        <v>6174</v>
      </c>
      <c r="AL168" s="18">
        <v>251.80199999999999</v>
      </c>
      <c r="AM168" s="18">
        <v>269.24</v>
      </c>
      <c r="AN168" s="17">
        <f t="shared" si="9"/>
        <v>0.19058675293234892</v>
      </c>
      <c r="AO168" s="18">
        <f t="shared" si="10"/>
        <v>0.78778227597814998</v>
      </c>
      <c r="AP168" s="18">
        <v>417.09</v>
      </c>
    </row>
    <row r="169" spans="1:42">
      <c r="A169" s="21">
        <v>25572</v>
      </c>
      <c r="B169" s="20">
        <v>4.5999999999999996</v>
      </c>
      <c r="C169" s="22">
        <f t="shared" si="12"/>
        <v>0.57999999999999996</v>
      </c>
      <c r="D169" s="22">
        <f t="shared" si="13"/>
        <v>0.55862068965517242</v>
      </c>
      <c r="E169" s="20">
        <v>58</v>
      </c>
      <c r="F169" s="20">
        <v>42</v>
      </c>
      <c r="G169" s="20">
        <v>243</v>
      </c>
      <c r="H169" s="20">
        <v>192</v>
      </c>
      <c r="I169" s="22">
        <v>0</v>
      </c>
      <c r="K169" s="16">
        <v>25572</v>
      </c>
      <c r="L169" s="18">
        <v>0</v>
      </c>
      <c r="N169" s="47">
        <v>33623</v>
      </c>
      <c r="O169" s="18">
        <v>-0.2</v>
      </c>
      <c r="P169" s="18">
        <v>1</v>
      </c>
      <c r="Q169" s="44" t="s">
        <v>282</v>
      </c>
      <c r="R169" s="17">
        <v>1.56</v>
      </c>
      <c r="S169" s="17">
        <v>1.44</v>
      </c>
      <c r="T169" s="17">
        <v>1.613793103448276</v>
      </c>
      <c r="U169" s="17">
        <v>1.3839080459770114</v>
      </c>
      <c r="V169" s="32">
        <v>3.6</v>
      </c>
      <c r="W169" s="33">
        <v>6428.4</v>
      </c>
      <c r="X169" s="18">
        <v>31174.400000000001</v>
      </c>
      <c r="Y169" s="18">
        <v>628427.22</v>
      </c>
      <c r="Z169" s="18">
        <v>259958.7</v>
      </c>
      <c r="AA169" s="18">
        <v>185631.5</v>
      </c>
      <c r="AB169" s="38">
        <v>7.4916666666666671</v>
      </c>
      <c r="AD169" s="46">
        <f t="shared" si="8"/>
        <v>3.6000000000000004E-2</v>
      </c>
      <c r="AE169" s="46">
        <f t="shared" si="7"/>
        <v>0.36990108581194214</v>
      </c>
      <c r="AF169" s="18">
        <f t="shared" si="14"/>
        <v>2.9495939184911078E-2</v>
      </c>
      <c r="AG169" s="18">
        <f t="shared" si="15"/>
        <v>0.59459207116296497</v>
      </c>
      <c r="AH169" s="18">
        <f t="shared" si="16"/>
        <v>0.2459622640945309</v>
      </c>
      <c r="AI169" s="18">
        <f t="shared" si="17"/>
        <v>0.17563691473785609</v>
      </c>
      <c r="AJ169" s="22">
        <f t="shared" si="11"/>
        <v>7.4916666666666673E-2</v>
      </c>
      <c r="AK169" s="18">
        <v>6539.3</v>
      </c>
      <c r="AL169" s="18">
        <v>254.93299999999999</v>
      </c>
      <c r="AM169" s="18">
        <v>290.32</v>
      </c>
      <c r="AN169" s="17">
        <f t="shared" si="9"/>
        <v>0.20550863954583098</v>
      </c>
      <c r="AO169" s="18">
        <f t="shared" si="10"/>
        <v>0.79757785467128017</v>
      </c>
      <c r="AP169" s="18">
        <v>435.71</v>
      </c>
    </row>
    <row r="170" spans="1:42">
      <c r="A170" s="21">
        <v>25573</v>
      </c>
      <c r="B170" s="20">
        <v>4.8</v>
      </c>
      <c r="C170" s="22">
        <f t="shared" si="12"/>
        <v>0.57999999999999996</v>
      </c>
      <c r="D170" s="22">
        <f t="shared" si="13"/>
        <v>0.55862068965517242</v>
      </c>
      <c r="E170" s="20">
        <v>58</v>
      </c>
      <c r="F170" s="20">
        <v>42</v>
      </c>
      <c r="G170" s="20">
        <v>243</v>
      </c>
      <c r="H170" s="20">
        <v>192</v>
      </c>
      <c r="I170" s="22">
        <v>0</v>
      </c>
      <c r="K170" s="16">
        <v>25573</v>
      </c>
      <c r="L170" s="18">
        <v>0</v>
      </c>
      <c r="N170" s="47">
        <v>33989</v>
      </c>
      <c r="O170" s="18">
        <v>1</v>
      </c>
      <c r="P170" s="18">
        <v>-0.2</v>
      </c>
      <c r="Q170" s="44" t="s">
        <v>283</v>
      </c>
      <c r="R170" s="17">
        <v>1.5699999999999998</v>
      </c>
      <c r="S170" s="17">
        <v>1.43</v>
      </c>
      <c r="T170" s="17">
        <v>1.5931034482758619</v>
      </c>
      <c r="U170" s="17">
        <v>1.4045977011494253</v>
      </c>
      <c r="V170" s="32">
        <v>2.7</v>
      </c>
      <c r="W170" s="33">
        <v>6726.4250000000002</v>
      </c>
      <c r="X170" s="18">
        <v>30886.53</v>
      </c>
      <c r="Y170" s="18">
        <v>588918.93999999994</v>
      </c>
      <c r="Z170" s="18">
        <v>251820.33</v>
      </c>
      <c r="AA170" s="18">
        <v>181351.25</v>
      </c>
      <c r="AB170" s="38">
        <v>6.9083333333333323</v>
      </c>
      <c r="AD170" s="46">
        <f t="shared" si="8"/>
        <v>2.7000000000000003E-2</v>
      </c>
      <c r="AE170" s="46">
        <f t="shared" si="7"/>
        <v>0.38704995195267772</v>
      </c>
      <c r="AF170" s="18">
        <f t="shared" si="14"/>
        <v>2.9223568393070325E-2</v>
      </c>
      <c r="AG170" s="18">
        <f t="shared" si="15"/>
        <v>0.55721095639634743</v>
      </c>
      <c r="AH170" s="18">
        <f t="shared" si="16"/>
        <v>0.23826207205926139</v>
      </c>
      <c r="AI170" s="18">
        <f t="shared" si="17"/>
        <v>0.17158711767051188</v>
      </c>
      <c r="AJ170" s="22">
        <f t="shared" si="11"/>
        <v>6.908333333333333E-2</v>
      </c>
      <c r="AK170" s="18">
        <v>6878.7</v>
      </c>
      <c r="AL170" s="18">
        <v>258.10300000000001</v>
      </c>
      <c r="AM170" s="18">
        <v>255.05</v>
      </c>
      <c r="AN170" s="17">
        <f t="shared" si="9"/>
        <v>0.18054208637422223</v>
      </c>
      <c r="AO170" s="18">
        <f t="shared" si="10"/>
        <v>0.80749544791855687</v>
      </c>
      <c r="AP170" s="18">
        <v>467.83</v>
      </c>
    </row>
    <row r="171" spans="1:42">
      <c r="A171" s="21">
        <v>25574</v>
      </c>
      <c r="B171" s="20">
        <v>4.9000000000000004</v>
      </c>
      <c r="C171" s="22">
        <f t="shared" si="12"/>
        <v>0.57999999999999996</v>
      </c>
      <c r="D171" s="22">
        <f t="shared" si="13"/>
        <v>0.55862068965517242</v>
      </c>
      <c r="E171" s="20">
        <v>58</v>
      </c>
      <c r="F171" s="20">
        <v>42</v>
      </c>
      <c r="G171" s="20">
        <v>243</v>
      </c>
      <c r="H171" s="20">
        <v>192</v>
      </c>
      <c r="I171" s="22">
        <v>0</v>
      </c>
      <c r="K171" s="16">
        <v>25574</v>
      </c>
      <c r="L171" s="18">
        <v>0</v>
      </c>
      <c r="N171" s="47">
        <v>34354</v>
      </c>
      <c r="O171" s="18">
        <v>1</v>
      </c>
      <c r="P171" s="18">
        <v>-0.2</v>
      </c>
      <c r="Q171" s="44" t="s">
        <v>283</v>
      </c>
      <c r="R171" s="17">
        <v>1.5699999999999998</v>
      </c>
      <c r="S171" s="17">
        <v>1.43</v>
      </c>
      <c r="T171" s="17">
        <v>1.5931034482758619</v>
      </c>
      <c r="U171" s="17">
        <v>1.4045977011494253</v>
      </c>
      <c r="V171" s="32">
        <v>4</v>
      </c>
      <c r="W171" s="33">
        <v>7171.9500000000007</v>
      </c>
      <c r="X171" s="18">
        <v>31370.93</v>
      </c>
      <c r="Y171" s="18">
        <v>600737.89</v>
      </c>
      <c r="Z171" s="18">
        <v>257110.47</v>
      </c>
      <c r="AA171" s="18">
        <v>185084.87</v>
      </c>
      <c r="AB171" s="38">
        <v>6.1000000000000005</v>
      </c>
      <c r="AD171" s="46">
        <f t="shared" si="8"/>
        <v>0.04</v>
      </c>
      <c r="AE171" s="46">
        <f t="shared" ref="AE171:AE191" si="18">W171/17378.7</f>
        <v>0.41268621933746485</v>
      </c>
      <c r="AF171" s="18">
        <f t="shared" si="14"/>
        <v>2.9681887813529772E-2</v>
      </c>
      <c r="AG171" s="18">
        <f t="shared" si="15"/>
        <v>0.56839356233036731</v>
      </c>
      <c r="AH171" s="18">
        <f t="shared" si="16"/>
        <v>0.24326738564090741</v>
      </c>
      <c r="AI171" s="18">
        <f t="shared" si="17"/>
        <v>0.17511971584271624</v>
      </c>
      <c r="AJ171" s="22">
        <f t="shared" si="11"/>
        <v>6.1000000000000006E-2</v>
      </c>
      <c r="AK171" s="18">
        <v>7308.7</v>
      </c>
      <c r="AL171" s="18">
        <v>261.31200000000001</v>
      </c>
      <c r="AM171" s="18">
        <v>203.18</v>
      </c>
      <c r="AN171" s="17">
        <f t="shared" si="9"/>
        <v>0.14382490142918827</v>
      </c>
      <c r="AO171" s="18">
        <f t="shared" si="10"/>
        <v>0.81753505571997975</v>
      </c>
      <c r="AP171" s="18">
        <v>481.61</v>
      </c>
    </row>
    <row r="172" spans="1:42">
      <c r="A172" s="21">
        <v>25575</v>
      </c>
      <c r="B172" s="20">
        <v>5</v>
      </c>
      <c r="C172" s="22">
        <f t="shared" si="12"/>
        <v>0.57999999999999996</v>
      </c>
      <c r="D172" s="22">
        <f t="shared" si="13"/>
        <v>0.55862068965517242</v>
      </c>
      <c r="E172" s="20">
        <v>58</v>
      </c>
      <c r="F172" s="20">
        <v>42</v>
      </c>
      <c r="G172" s="20">
        <v>243</v>
      </c>
      <c r="H172" s="20">
        <v>192</v>
      </c>
      <c r="I172" s="22">
        <v>0</v>
      </c>
      <c r="K172" s="16">
        <v>25575</v>
      </c>
      <c r="L172" s="18">
        <v>0</v>
      </c>
      <c r="N172" s="47">
        <v>34719</v>
      </c>
      <c r="O172" s="18">
        <v>1</v>
      </c>
      <c r="P172" s="18">
        <v>-0.2</v>
      </c>
      <c r="Q172" s="44" t="s">
        <v>283</v>
      </c>
      <c r="R172" s="17">
        <v>1.48</v>
      </c>
      <c r="S172" s="17">
        <v>1.52</v>
      </c>
      <c r="T172" s="17">
        <v>1.4689655172413794</v>
      </c>
      <c r="U172" s="17">
        <v>1.5287356321839081</v>
      </c>
      <c r="V172" s="32">
        <v>2.7</v>
      </c>
      <c r="W172" s="33">
        <v>7573.5</v>
      </c>
      <c r="X172" s="18">
        <v>31767.5</v>
      </c>
      <c r="Y172" s="18">
        <v>650576.51</v>
      </c>
      <c r="Z172" s="18">
        <v>273694.12</v>
      </c>
      <c r="AA172" s="18">
        <v>194932.53</v>
      </c>
      <c r="AB172" s="38">
        <v>5.5916666666666677</v>
      </c>
      <c r="AD172" s="46">
        <f t="shared" ref="AD172:AD190" si="19">V172/100</f>
        <v>2.7000000000000003E-2</v>
      </c>
      <c r="AE172" s="46">
        <f t="shared" si="18"/>
        <v>0.43579209031745758</v>
      </c>
      <c r="AF172" s="18">
        <f t="shared" si="14"/>
        <v>3.0057106088863386E-2</v>
      </c>
      <c r="AG172" s="18">
        <f t="shared" si="15"/>
        <v>0.61554882127937327</v>
      </c>
      <c r="AH172" s="18">
        <f t="shared" si="16"/>
        <v>0.2589581553706809</v>
      </c>
      <c r="AI172" s="18">
        <f t="shared" si="17"/>
        <v>0.1844371679981284</v>
      </c>
      <c r="AJ172" s="22">
        <f t="shared" si="11"/>
        <v>5.5916666666666677E-2</v>
      </c>
      <c r="AK172" s="18">
        <v>7664</v>
      </c>
      <c r="AL172" s="18">
        <v>264.56099999999998</v>
      </c>
      <c r="AM172" s="18">
        <v>163.95</v>
      </c>
      <c r="AN172" s="17">
        <f t="shared" ref="AN172:AN191" si="20">AM172/1412.69</f>
        <v>0.11605518549717204</v>
      </c>
      <c r="AO172" s="18">
        <f t="shared" ref="AO172:AO191" si="21">AL172/319.634</f>
        <v>0.82769980665386023</v>
      </c>
      <c r="AP172" s="18">
        <v>615.92999999999995</v>
      </c>
    </row>
    <row r="173" spans="1:42">
      <c r="A173" s="21">
        <v>25576</v>
      </c>
      <c r="B173" s="20">
        <v>5.0999999999999996</v>
      </c>
      <c r="C173" s="22">
        <f t="shared" si="12"/>
        <v>0.57999999999999996</v>
      </c>
      <c r="D173" s="22">
        <f t="shared" si="13"/>
        <v>0.55862068965517242</v>
      </c>
      <c r="E173" s="20">
        <v>58</v>
      </c>
      <c r="F173" s="20">
        <v>42</v>
      </c>
      <c r="G173" s="20">
        <v>243</v>
      </c>
      <c r="H173" s="20">
        <v>192</v>
      </c>
      <c r="I173" s="22">
        <v>0</v>
      </c>
      <c r="K173" s="16">
        <v>25576</v>
      </c>
      <c r="L173" s="18">
        <v>0</v>
      </c>
      <c r="N173" s="47">
        <v>35084</v>
      </c>
      <c r="O173" s="18">
        <v>1</v>
      </c>
      <c r="P173" s="18">
        <v>-0.2</v>
      </c>
      <c r="Q173" s="44" t="s">
        <v>283</v>
      </c>
      <c r="R173" s="17">
        <v>1.48</v>
      </c>
      <c r="S173" s="17">
        <v>1.52</v>
      </c>
      <c r="T173" s="17">
        <v>1.4689655172413794</v>
      </c>
      <c r="U173" s="17">
        <v>1.5287356321839081</v>
      </c>
      <c r="V173" s="32">
        <v>3.8</v>
      </c>
      <c r="W173" s="33">
        <v>8043.6250000000009</v>
      </c>
      <c r="X173" s="18">
        <v>32165.54</v>
      </c>
      <c r="Y173" s="18">
        <v>694205.03</v>
      </c>
      <c r="Z173" s="18">
        <v>286931.52</v>
      </c>
      <c r="AA173" s="18">
        <v>202505.17</v>
      </c>
      <c r="AB173" s="38">
        <v>5.4083333333333341</v>
      </c>
      <c r="AD173" s="46">
        <f t="shared" si="19"/>
        <v>3.7999999999999999E-2</v>
      </c>
      <c r="AE173" s="46">
        <f t="shared" si="18"/>
        <v>0.46284388360464251</v>
      </c>
      <c r="AF173" s="18">
        <f t="shared" si="14"/>
        <v>3.0433715217929605E-2</v>
      </c>
      <c r="AG173" s="18">
        <f t="shared" si="15"/>
        <v>0.65682833821146103</v>
      </c>
      <c r="AH173" s="18">
        <f t="shared" si="16"/>
        <v>0.27148284054076732</v>
      </c>
      <c r="AI173" s="18">
        <f t="shared" si="17"/>
        <v>0.19160208950132415</v>
      </c>
      <c r="AJ173" s="22">
        <f t="shared" si="11"/>
        <v>5.4083333333333344E-2</v>
      </c>
      <c r="AK173" s="18">
        <v>8100.2</v>
      </c>
      <c r="AL173" s="18">
        <v>267.85000000000002</v>
      </c>
      <c r="AM173" s="18">
        <v>107.43</v>
      </c>
      <c r="AN173" s="17">
        <f t="shared" si="20"/>
        <v>7.6046407916811193E-2</v>
      </c>
      <c r="AO173" s="18">
        <f t="shared" si="21"/>
        <v>0.83798970072019874</v>
      </c>
      <c r="AP173" s="18">
        <v>757.02</v>
      </c>
    </row>
    <row r="174" spans="1:42">
      <c r="A174" s="21">
        <v>25577</v>
      </c>
      <c r="B174" s="20">
        <v>5.4</v>
      </c>
      <c r="C174" s="22">
        <f t="shared" si="12"/>
        <v>0.57999999999999996</v>
      </c>
      <c r="D174" s="22">
        <f t="shared" si="13"/>
        <v>0.55862068965517242</v>
      </c>
      <c r="E174" s="20">
        <v>58</v>
      </c>
      <c r="F174" s="20">
        <v>42</v>
      </c>
      <c r="G174" s="20">
        <v>243</v>
      </c>
      <c r="H174" s="20">
        <v>192</v>
      </c>
      <c r="I174" s="22">
        <v>0</v>
      </c>
      <c r="K174" s="16">
        <v>25577</v>
      </c>
      <c r="L174" s="18">
        <v>0</v>
      </c>
      <c r="N174" s="47">
        <v>35450</v>
      </c>
      <c r="O174" s="18">
        <v>1</v>
      </c>
      <c r="P174" s="18">
        <v>-0.2</v>
      </c>
      <c r="Q174" s="44" t="s">
        <v>283</v>
      </c>
      <c r="R174" s="17">
        <v>1.45</v>
      </c>
      <c r="S174" s="17">
        <v>1.55</v>
      </c>
      <c r="T174" s="17">
        <v>1.4758620689655173</v>
      </c>
      <c r="U174" s="17">
        <v>1.5195402298850573</v>
      </c>
      <c r="V174" s="32">
        <v>4.5</v>
      </c>
      <c r="W174" s="33">
        <v>8596.1999999999989</v>
      </c>
      <c r="X174" s="18">
        <v>33115.040000000001</v>
      </c>
      <c r="Y174" s="18">
        <v>755445.72</v>
      </c>
      <c r="Z174" s="18">
        <v>305349.42</v>
      </c>
      <c r="AA174" s="18">
        <v>213437.71</v>
      </c>
      <c r="AB174" s="38">
        <v>4.9416666666666664</v>
      </c>
      <c r="AD174" s="46">
        <f t="shared" si="19"/>
        <v>4.4999999999999998E-2</v>
      </c>
      <c r="AE174" s="46">
        <f t="shared" si="18"/>
        <v>0.49463999033299377</v>
      </c>
      <c r="AF174" s="18">
        <f t="shared" si="14"/>
        <v>3.1332093190114256E-2</v>
      </c>
      <c r="AG174" s="18">
        <f t="shared" si="15"/>
        <v>0.71477176832982714</v>
      </c>
      <c r="AH174" s="18">
        <f t="shared" si="16"/>
        <v>0.28890910241954521</v>
      </c>
      <c r="AI174" s="18">
        <f t="shared" si="17"/>
        <v>0.20194601063458115</v>
      </c>
      <c r="AJ174" s="22">
        <f t="shared" si="11"/>
        <v>4.9416666666666664E-2</v>
      </c>
      <c r="AK174" s="18">
        <v>8608.5</v>
      </c>
      <c r="AL174" s="18">
        <v>271.18</v>
      </c>
      <c r="AM174" s="18">
        <v>21.89</v>
      </c>
      <c r="AN174" s="17">
        <f t="shared" si="20"/>
        <v>1.5495260814474512E-2</v>
      </c>
      <c r="AO174" s="18">
        <f t="shared" si="21"/>
        <v>0.84840786649730626</v>
      </c>
      <c r="AP174" s="18">
        <v>970.43</v>
      </c>
    </row>
    <row r="175" spans="1:42">
      <c r="A175" s="21">
        <v>25578</v>
      </c>
      <c r="B175" s="20">
        <v>5.5</v>
      </c>
      <c r="C175" s="22">
        <f t="shared" si="12"/>
        <v>0.57999999999999996</v>
      </c>
      <c r="D175" s="22">
        <f t="shared" si="13"/>
        <v>0.55862068965517242</v>
      </c>
      <c r="E175" s="20">
        <v>58</v>
      </c>
      <c r="F175" s="20">
        <v>42</v>
      </c>
      <c r="G175" s="20">
        <v>243</v>
      </c>
      <c r="H175" s="20">
        <v>192</v>
      </c>
      <c r="I175" s="22">
        <v>0</v>
      </c>
      <c r="K175" s="16">
        <v>25578</v>
      </c>
      <c r="L175" s="18">
        <v>0</v>
      </c>
      <c r="N175" s="47">
        <v>35815</v>
      </c>
      <c r="O175" s="18">
        <v>1</v>
      </c>
      <c r="P175" s="18">
        <v>-0.2</v>
      </c>
      <c r="Q175" s="44" t="s">
        <v>283</v>
      </c>
      <c r="R175" s="17">
        <v>1.45</v>
      </c>
      <c r="S175" s="17">
        <v>1.55</v>
      </c>
      <c r="T175" s="17">
        <v>1.4758620689655173</v>
      </c>
      <c r="U175" s="17">
        <v>1.5195402298850573</v>
      </c>
      <c r="V175" s="32">
        <v>4.5</v>
      </c>
      <c r="W175" s="33">
        <v>9149.3249999999989</v>
      </c>
      <c r="X175" s="18">
        <v>34492.85</v>
      </c>
      <c r="Y175" s="18">
        <v>820069.19</v>
      </c>
      <c r="Z175" s="18">
        <v>325667.76</v>
      </c>
      <c r="AA175" s="18">
        <v>225907.88</v>
      </c>
      <c r="AB175" s="38">
        <v>4.5</v>
      </c>
      <c r="AD175" s="46">
        <f t="shared" si="19"/>
        <v>4.4999999999999998E-2</v>
      </c>
      <c r="AE175" s="46">
        <f t="shared" si="18"/>
        <v>0.52646774499818738</v>
      </c>
      <c r="AF175" s="18">
        <f t="shared" si="14"/>
        <v>3.2635720524348828E-2</v>
      </c>
      <c r="AG175" s="18">
        <f t="shared" si="15"/>
        <v>0.77591584619621501</v>
      </c>
      <c r="AH175" s="18">
        <f t="shared" si="16"/>
        <v>0.30813348271165497</v>
      </c>
      <c r="AI175" s="18">
        <f t="shared" si="17"/>
        <v>0.21374477423373633</v>
      </c>
      <c r="AJ175" s="22">
        <f t="shared" si="11"/>
        <v>4.4999999999999998E-2</v>
      </c>
      <c r="AK175" s="18">
        <v>9089.1</v>
      </c>
      <c r="AL175" s="18">
        <v>274.55200000000002</v>
      </c>
      <c r="AM175" s="18">
        <v>-69.27</v>
      </c>
      <c r="AN175" s="17">
        <f t="shared" si="20"/>
        <v>-4.9034112225612124E-2</v>
      </c>
      <c r="AO175" s="18">
        <f t="shared" si="21"/>
        <v>0.85895743256349455</v>
      </c>
      <c r="AP175" s="18">
        <v>1229.23</v>
      </c>
    </row>
    <row r="176" spans="1:42">
      <c r="A176" s="21">
        <v>25579</v>
      </c>
      <c r="B176" s="20">
        <v>5.9</v>
      </c>
      <c r="C176" s="22">
        <f t="shared" si="12"/>
        <v>0.57999999999999996</v>
      </c>
      <c r="D176" s="22">
        <f t="shared" si="13"/>
        <v>0.55862068965517242</v>
      </c>
      <c r="E176" s="20">
        <v>58</v>
      </c>
      <c r="F176" s="20">
        <v>42</v>
      </c>
      <c r="G176" s="20">
        <v>243</v>
      </c>
      <c r="H176" s="20">
        <v>192</v>
      </c>
      <c r="I176" s="22">
        <v>0</v>
      </c>
      <c r="K176" s="16">
        <v>25579</v>
      </c>
      <c r="L176" s="18">
        <v>0</v>
      </c>
      <c r="N176" s="47">
        <v>36180</v>
      </c>
      <c r="O176" s="18">
        <v>1</v>
      </c>
      <c r="P176" s="18">
        <v>-0.2</v>
      </c>
      <c r="Q176" s="44" t="s">
        <v>283</v>
      </c>
      <c r="R176" s="17">
        <v>1.45</v>
      </c>
      <c r="S176" s="17">
        <v>1.55</v>
      </c>
      <c r="T176" s="17">
        <v>1.4850574712643678</v>
      </c>
      <c r="U176" s="17">
        <v>1.5126436781609196</v>
      </c>
      <c r="V176" s="32">
        <v>4.7</v>
      </c>
      <c r="W176" s="33">
        <v>9698.125</v>
      </c>
      <c r="X176" s="18">
        <v>35508.51</v>
      </c>
      <c r="Y176" s="18">
        <v>884646.81</v>
      </c>
      <c r="Z176" s="18">
        <v>345274.25</v>
      </c>
      <c r="AA176" s="18">
        <v>237856.83</v>
      </c>
      <c r="AB176" s="38">
        <v>4.2166666666666677</v>
      </c>
      <c r="AD176" s="46">
        <f t="shared" si="19"/>
        <v>4.7E-2</v>
      </c>
      <c r="AE176" s="46">
        <f t="shared" si="18"/>
        <v>0.55804663179639447</v>
      </c>
      <c r="AF176" s="18">
        <f t="shared" si="14"/>
        <v>3.3596696376090862E-2</v>
      </c>
      <c r="AG176" s="18">
        <f t="shared" si="15"/>
        <v>0.8370165426723718</v>
      </c>
      <c r="AH176" s="18">
        <f t="shared" si="16"/>
        <v>0.3266843397183517</v>
      </c>
      <c r="AI176" s="18">
        <f t="shared" si="17"/>
        <v>0.2250503808379867</v>
      </c>
      <c r="AJ176" s="22">
        <f t="shared" si="11"/>
        <v>4.2166666666666679E-2</v>
      </c>
      <c r="AK176" s="18">
        <v>9665.7000000000007</v>
      </c>
      <c r="AL176" s="18">
        <v>277.96600000000001</v>
      </c>
      <c r="AM176" s="18">
        <v>-125.61</v>
      </c>
      <c r="AN176" s="17">
        <f t="shared" si="20"/>
        <v>-8.8915473316863572E-2</v>
      </c>
      <c r="AO176" s="18">
        <f t="shared" si="21"/>
        <v>0.86963839891876327</v>
      </c>
      <c r="AP176" s="18">
        <v>1469.25</v>
      </c>
    </row>
    <row r="177" spans="1:42">
      <c r="A177" s="21">
        <v>25580</v>
      </c>
      <c r="B177" s="20">
        <v>6.1</v>
      </c>
      <c r="C177" s="22">
        <f t="shared" si="12"/>
        <v>0.57999999999999996</v>
      </c>
      <c r="D177" s="22">
        <f t="shared" si="13"/>
        <v>0.55862068965517242</v>
      </c>
      <c r="E177" s="20">
        <v>58</v>
      </c>
      <c r="F177" s="20">
        <v>42</v>
      </c>
      <c r="G177" s="20">
        <v>243</v>
      </c>
      <c r="H177" s="20">
        <v>192</v>
      </c>
      <c r="I177" s="22">
        <v>0</v>
      </c>
      <c r="K177" s="16">
        <v>25580</v>
      </c>
      <c r="L177" s="18">
        <v>0</v>
      </c>
      <c r="N177" s="47">
        <v>36545</v>
      </c>
      <c r="O177" s="18">
        <v>1</v>
      </c>
      <c r="P177" s="18">
        <v>-0.2</v>
      </c>
      <c r="Q177" s="44" t="s">
        <v>283</v>
      </c>
      <c r="R177" s="17">
        <v>1.45</v>
      </c>
      <c r="S177" s="17">
        <v>1.55</v>
      </c>
      <c r="T177" s="17">
        <v>1.4850574712643678</v>
      </c>
      <c r="U177" s="17">
        <v>1.5126436781609196</v>
      </c>
      <c r="V177" s="32">
        <v>4.0999999999999996</v>
      </c>
      <c r="W177" s="33">
        <v>10384.25</v>
      </c>
      <c r="X177" s="18">
        <v>35799.480000000003</v>
      </c>
      <c r="Y177" s="18">
        <v>933907.62</v>
      </c>
      <c r="Z177" s="18">
        <v>356912.42</v>
      </c>
      <c r="AA177" s="18">
        <v>244152.56</v>
      </c>
      <c r="AB177" s="38">
        <v>3.9666666666666663</v>
      </c>
      <c r="AD177" s="46">
        <f t="shared" si="19"/>
        <v>4.0999999999999995E-2</v>
      </c>
      <c r="AE177" s="46">
        <f t="shared" si="18"/>
        <v>0.5975274330070719</v>
      </c>
      <c r="AF177" s="18">
        <f t="shared" si="14"/>
        <v>3.3872000260837115E-2</v>
      </c>
      <c r="AG177" s="18">
        <f t="shared" si="15"/>
        <v>0.88362510148856255</v>
      </c>
      <c r="AH177" s="18">
        <f t="shared" si="16"/>
        <v>0.33769589902803071</v>
      </c>
      <c r="AI177" s="18">
        <f t="shared" si="17"/>
        <v>0.23100714245022688</v>
      </c>
      <c r="AJ177" s="22">
        <f t="shared" si="11"/>
        <v>3.9666666666666663E-2</v>
      </c>
      <c r="AK177" s="18">
        <v>10289.700000000001</v>
      </c>
      <c r="AL177" s="18">
        <v>281.42200000000003</v>
      </c>
      <c r="AM177" s="18">
        <v>-236.24</v>
      </c>
      <c r="AN177" s="17">
        <f t="shared" si="20"/>
        <v>-0.16722706326228684</v>
      </c>
      <c r="AO177" s="18">
        <f t="shared" si="21"/>
        <v>0.88045076556311286</v>
      </c>
      <c r="AP177" s="18">
        <v>1517.68</v>
      </c>
    </row>
    <row r="178" spans="1:42">
      <c r="A178" s="21">
        <v>25934</v>
      </c>
      <c r="B178" s="20">
        <v>5.9</v>
      </c>
      <c r="C178" s="22">
        <f t="shared" si="12"/>
        <v>0.57999999999999996</v>
      </c>
      <c r="D178" s="22">
        <f t="shared" si="13"/>
        <v>0.55862068965517242</v>
      </c>
      <c r="E178" s="20">
        <v>58</v>
      </c>
      <c r="F178" s="20">
        <v>42</v>
      </c>
      <c r="G178" s="20">
        <v>243</v>
      </c>
      <c r="H178" s="20">
        <v>192</v>
      </c>
      <c r="I178" s="24">
        <v>0</v>
      </c>
      <c r="K178" s="16">
        <v>25934</v>
      </c>
      <c r="L178" s="18">
        <v>0</v>
      </c>
      <c r="N178" s="47">
        <v>36911</v>
      </c>
      <c r="O178" s="18">
        <v>-0.2</v>
      </c>
      <c r="P178" s="18">
        <v>1</v>
      </c>
      <c r="Q178" s="44" t="s">
        <v>284</v>
      </c>
      <c r="R178" s="17">
        <v>1.5</v>
      </c>
      <c r="S178" s="17">
        <v>1.5</v>
      </c>
      <c r="T178" s="17">
        <v>1.4873563218390804</v>
      </c>
      <c r="U178" s="17">
        <v>1.5080459770114942</v>
      </c>
      <c r="V178" s="32">
        <v>1</v>
      </c>
      <c r="W178" s="33">
        <v>10736.8</v>
      </c>
      <c r="X178" s="18">
        <v>35499.769999999997</v>
      </c>
      <c r="Y178" s="18">
        <v>850040.41</v>
      </c>
      <c r="Z178" s="18">
        <v>336255.41</v>
      </c>
      <c r="AA178" s="18">
        <v>233553.72</v>
      </c>
      <c r="AB178" s="38">
        <v>4.7416666666666663</v>
      </c>
      <c r="AD178" s="46">
        <f t="shared" si="19"/>
        <v>0.01</v>
      </c>
      <c r="AE178" s="46">
        <f t="shared" si="18"/>
        <v>0.6178137605229389</v>
      </c>
      <c r="AF178" s="18">
        <f t="shared" si="14"/>
        <v>3.3588426946415346E-2</v>
      </c>
      <c r="AG178" s="18">
        <f t="shared" si="15"/>
        <v>0.80427338579337149</v>
      </c>
      <c r="AH178" s="18">
        <f t="shared" si="16"/>
        <v>0.31815108306679007</v>
      </c>
      <c r="AI178" s="18">
        <f t="shared" si="17"/>
        <v>0.22097895457586195</v>
      </c>
      <c r="AJ178" s="22">
        <f t="shared" si="11"/>
        <v>4.7416666666666663E-2</v>
      </c>
      <c r="AK178" s="18">
        <v>10625.3</v>
      </c>
      <c r="AL178" s="18">
        <v>284.18400000000003</v>
      </c>
      <c r="AM178" s="18">
        <v>-128.22999999999999</v>
      </c>
      <c r="AN178" s="17">
        <f t="shared" si="20"/>
        <v>-9.0770091102789704E-2</v>
      </c>
      <c r="AO178" s="18">
        <f t="shared" si="21"/>
        <v>0.88909189885932038</v>
      </c>
      <c r="AP178" s="18">
        <v>1366.01</v>
      </c>
    </row>
    <row r="179" spans="1:42">
      <c r="A179" s="21">
        <v>25935</v>
      </c>
      <c r="B179" s="20">
        <v>5.9</v>
      </c>
      <c r="C179" s="22">
        <f t="shared" si="12"/>
        <v>0.54</v>
      </c>
      <c r="D179" s="22">
        <f t="shared" si="13"/>
        <v>0.58620689655172409</v>
      </c>
      <c r="E179" s="20">
        <v>54</v>
      </c>
      <c r="F179" s="20">
        <v>44</v>
      </c>
      <c r="G179" s="20">
        <v>255</v>
      </c>
      <c r="H179" s="20">
        <v>180</v>
      </c>
      <c r="I179" s="22">
        <v>0</v>
      </c>
      <c r="K179" s="16">
        <v>25935</v>
      </c>
      <c r="L179" s="18">
        <v>0</v>
      </c>
      <c r="N179" s="47">
        <v>37276</v>
      </c>
      <c r="O179" s="18">
        <v>-0.2</v>
      </c>
      <c r="P179" s="18">
        <v>1</v>
      </c>
      <c r="Q179" s="44" t="s">
        <v>284</v>
      </c>
      <c r="R179" s="17">
        <v>1.5</v>
      </c>
      <c r="S179" s="17">
        <v>1.5</v>
      </c>
      <c r="T179" s="17">
        <v>1.4873563218390804</v>
      </c>
      <c r="U179" s="17">
        <v>1.5080459770114942</v>
      </c>
      <c r="V179" s="32">
        <v>1.8</v>
      </c>
      <c r="W179" s="33">
        <v>11050.275000000001</v>
      </c>
      <c r="X179" s="18">
        <v>34066.83</v>
      </c>
      <c r="Y179" s="18">
        <v>797357.37</v>
      </c>
      <c r="Z179" s="18">
        <v>323028.40999999997</v>
      </c>
      <c r="AA179" s="18">
        <v>225360.25</v>
      </c>
      <c r="AB179" s="38">
        <v>5.7833333333333341</v>
      </c>
      <c r="AD179" s="46">
        <f t="shared" si="19"/>
        <v>1.8000000000000002E-2</v>
      </c>
      <c r="AE179" s="46">
        <f t="shared" si="18"/>
        <v>0.63585164598042432</v>
      </c>
      <c r="AF179" s="18">
        <f t="shared" si="14"/>
        <v>3.2232637866412964E-2</v>
      </c>
      <c r="AG179" s="18">
        <f t="shared" si="15"/>
        <v>0.75442685325653869</v>
      </c>
      <c r="AH179" s="18">
        <f t="shared" si="16"/>
        <v>0.30563623795032208</v>
      </c>
      <c r="AI179" s="18">
        <f t="shared" si="17"/>
        <v>0.2132266291795947</v>
      </c>
      <c r="AJ179" s="22">
        <f t="shared" si="11"/>
        <v>5.7833333333333341E-2</v>
      </c>
      <c r="AK179" s="18">
        <v>10980.2</v>
      </c>
      <c r="AL179" s="18">
        <v>286.97399999999999</v>
      </c>
      <c r="AM179" s="18">
        <v>157.75</v>
      </c>
      <c r="AN179" s="17">
        <f t="shared" si="20"/>
        <v>0.11166639531673615</v>
      </c>
      <c r="AO179" s="18">
        <f t="shared" si="21"/>
        <v>0.89782063234824827</v>
      </c>
      <c r="AP179" s="18">
        <v>1147.3900000000001</v>
      </c>
    </row>
    <row r="180" spans="1:42">
      <c r="A180" s="21">
        <v>25936</v>
      </c>
      <c r="B180" s="20">
        <v>6</v>
      </c>
      <c r="C180" s="22">
        <f t="shared" si="12"/>
        <v>0.54</v>
      </c>
      <c r="D180" s="22">
        <f t="shared" si="13"/>
        <v>0.58620689655172409</v>
      </c>
      <c r="E180" s="20">
        <v>54</v>
      </c>
      <c r="F180" s="20">
        <v>44</v>
      </c>
      <c r="G180" s="20">
        <v>255</v>
      </c>
      <c r="H180" s="20">
        <v>180</v>
      </c>
      <c r="I180" s="22">
        <v>0</v>
      </c>
      <c r="K180" s="16">
        <v>25936</v>
      </c>
      <c r="L180" s="18">
        <v>0</v>
      </c>
      <c r="N180" s="47">
        <v>37641</v>
      </c>
      <c r="O180" s="18">
        <v>-0.2</v>
      </c>
      <c r="P180" s="18">
        <v>1</v>
      </c>
      <c r="Q180" s="44" t="s">
        <v>284</v>
      </c>
      <c r="R180" s="17">
        <v>1.48</v>
      </c>
      <c r="S180" s="17">
        <v>1.51</v>
      </c>
      <c r="T180" s="17">
        <v>1.4712643678160919</v>
      </c>
      <c r="U180" s="17">
        <v>1.5264367816091955</v>
      </c>
      <c r="V180" s="32">
        <v>2.8</v>
      </c>
      <c r="W180" s="33">
        <v>11524.300000000001</v>
      </c>
      <c r="X180" s="18">
        <v>33367.519999999997</v>
      </c>
      <c r="Y180" s="18">
        <v>798225.19</v>
      </c>
      <c r="Z180" s="18">
        <v>321672.05</v>
      </c>
      <c r="AA180" s="18">
        <v>224357.21</v>
      </c>
      <c r="AB180" s="38">
        <v>5.9916666666666671</v>
      </c>
      <c r="AD180" s="46">
        <f t="shared" si="19"/>
        <v>2.7999999999999997E-2</v>
      </c>
      <c r="AE180" s="46">
        <f t="shared" si="18"/>
        <v>0.66312785191067225</v>
      </c>
      <c r="AF180" s="18">
        <f t="shared" si="14"/>
        <v>3.1570979414882211E-2</v>
      </c>
      <c r="AG180" s="18">
        <f t="shared" si="15"/>
        <v>0.75524794896145842</v>
      </c>
      <c r="AH180" s="18">
        <f t="shared" si="16"/>
        <v>0.30435290572667556</v>
      </c>
      <c r="AI180" s="18">
        <f t="shared" si="17"/>
        <v>0.21227759385445505</v>
      </c>
      <c r="AJ180" s="22">
        <f t="shared" si="11"/>
        <v>5.9916666666666674E-2</v>
      </c>
      <c r="AK180" s="18">
        <v>11512.2</v>
      </c>
      <c r="AL180" s="18">
        <v>289.79000000000002</v>
      </c>
      <c r="AM180" s="18">
        <v>377.59</v>
      </c>
      <c r="AN180" s="17">
        <f t="shared" si="20"/>
        <v>0.26728440068238607</v>
      </c>
      <c r="AO180" s="18">
        <f t="shared" si="21"/>
        <v>0.90663070887327379</v>
      </c>
      <c r="AP180" s="18">
        <v>1111.92</v>
      </c>
    </row>
    <row r="181" spans="1:42">
      <c r="A181" s="21">
        <v>25937</v>
      </c>
      <c r="B181" s="20">
        <v>5.9</v>
      </c>
      <c r="C181" s="22">
        <f t="shared" si="12"/>
        <v>0.54</v>
      </c>
      <c r="D181" s="22">
        <f t="shared" si="13"/>
        <v>0.58620689655172409</v>
      </c>
      <c r="E181" s="20">
        <v>54</v>
      </c>
      <c r="F181" s="20">
        <v>44</v>
      </c>
      <c r="G181" s="20">
        <v>255</v>
      </c>
      <c r="H181" s="20">
        <v>180</v>
      </c>
      <c r="I181" s="22">
        <v>0</v>
      </c>
      <c r="K181" s="16">
        <v>25937</v>
      </c>
      <c r="L181" s="18">
        <v>0</v>
      </c>
      <c r="N181" s="47">
        <v>38006</v>
      </c>
      <c r="O181" s="18">
        <v>-0.2</v>
      </c>
      <c r="P181" s="18">
        <v>1</v>
      </c>
      <c r="Q181" s="44" t="s">
        <v>284</v>
      </c>
      <c r="R181" s="17">
        <v>1.48</v>
      </c>
      <c r="S181" s="17">
        <v>1.51</v>
      </c>
      <c r="T181" s="17">
        <v>1.4712643678160919</v>
      </c>
      <c r="U181" s="17">
        <v>1.5264367816091955</v>
      </c>
      <c r="V181" s="32">
        <v>3.8</v>
      </c>
      <c r="W181" s="33">
        <v>12283.500000000002</v>
      </c>
      <c r="X181" s="18">
        <v>33743.75</v>
      </c>
      <c r="Y181" s="18">
        <v>880360.11</v>
      </c>
      <c r="Z181" s="18">
        <v>341732.98</v>
      </c>
      <c r="AA181" s="18">
        <v>235181.22</v>
      </c>
      <c r="AB181" s="38">
        <v>5.541666666666667</v>
      </c>
      <c r="AD181" s="46">
        <f t="shared" si="19"/>
        <v>3.7999999999999999E-2</v>
      </c>
      <c r="AE181" s="46">
        <f t="shared" si="18"/>
        <v>0.70681351309361462</v>
      </c>
      <c r="AF181" s="18">
        <f t="shared" si="14"/>
        <v>3.1926952816119743E-2</v>
      </c>
      <c r="AG181" s="18">
        <f t="shared" si="15"/>
        <v>0.83296064287946603</v>
      </c>
      <c r="AH181" s="18">
        <f t="shared" si="16"/>
        <v>0.32333373523013864</v>
      </c>
      <c r="AI181" s="18">
        <f t="shared" si="17"/>
        <v>0.22251882835124953</v>
      </c>
      <c r="AJ181" s="22">
        <f t="shared" si="11"/>
        <v>5.541666666666667E-2</v>
      </c>
      <c r="AK181" s="18">
        <v>12277</v>
      </c>
      <c r="AL181" s="18">
        <v>292.63499999999999</v>
      </c>
      <c r="AM181" s="18">
        <v>412.73</v>
      </c>
      <c r="AN181" s="17">
        <f t="shared" si="20"/>
        <v>0.29215893083408251</v>
      </c>
      <c r="AO181" s="18">
        <f t="shared" si="21"/>
        <v>0.9155315141693311</v>
      </c>
      <c r="AP181" s="18">
        <v>1211.92</v>
      </c>
    </row>
    <row r="182" spans="1:42">
      <c r="A182" s="21">
        <v>25938</v>
      </c>
      <c r="B182" s="20">
        <v>5.9</v>
      </c>
      <c r="C182" s="22">
        <f t="shared" si="12"/>
        <v>0.54</v>
      </c>
      <c r="D182" s="22">
        <f t="shared" si="13"/>
        <v>0.58620689655172409</v>
      </c>
      <c r="E182" s="20">
        <v>54</v>
      </c>
      <c r="F182" s="20">
        <v>44</v>
      </c>
      <c r="G182" s="20">
        <v>255</v>
      </c>
      <c r="H182" s="20">
        <v>180</v>
      </c>
      <c r="I182" s="22">
        <v>0</v>
      </c>
      <c r="K182" s="16">
        <v>25938</v>
      </c>
      <c r="L182" s="18">
        <v>0</v>
      </c>
      <c r="N182" s="47">
        <v>38372</v>
      </c>
      <c r="O182" s="18">
        <v>-0.2</v>
      </c>
      <c r="P182" s="18">
        <v>1</v>
      </c>
      <c r="Q182" s="44" t="s">
        <v>284</v>
      </c>
      <c r="R182" s="17">
        <v>1.44</v>
      </c>
      <c r="S182" s="17">
        <v>1.55</v>
      </c>
      <c r="T182" s="17">
        <v>1.464367816091954</v>
      </c>
      <c r="U182" s="17">
        <v>1.5310344827586206</v>
      </c>
      <c r="V182" s="32">
        <v>3.3</v>
      </c>
      <c r="W182" s="33">
        <v>13129.2</v>
      </c>
      <c r="X182" s="18">
        <v>33687.58</v>
      </c>
      <c r="Y182" s="18">
        <v>973587.68</v>
      </c>
      <c r="Z182" s="18">
        <v>364777.38</v>
      </c>
      <c r="AA182" s="18">
        <v>247452.39</v>
      </c>
      <c r="AB182" s="38">
        <v>5.083333333333333</v>
      </c>
      <c r="AD182" s="46">
        <f t="shared" si="19"/>
        <v>3.3000000000000002E-2</v>
      </c>
      <c r="AE182" s="46">
        <f t="shared" si="18"/>
        <v>0.75547653161628892</v>
      </c>
      <c r="AF182" s="18">
        <f t="shared" si="14"/>
        <v>3.187380706499008E-2</v>
      </c>
      <c r="AG182" s="18">
        <f t="shared" si="15"/>
        <v>0.92116874744850485</v>
      </c>
      <c r="AH182" s="18">
        <f t="shared" si="16"/>
        <v>0.34513740173062507</v>
      </c>
      <c r="AI182" s="18">
        <f t="shared" si="17"/>
        <v>0.23412930630905163</v>
      </c>
      <c r="AJ182" s="22">
        <f t="shared" si="11"/>
        <v>5.0833333333333328E-2</v>
      </c>
      <c r="AK182" s="18">
        <v>13095.4</v>
      </c>
      <c r="AL182" s="18">
        <v>295.50700000000001</v>
      </c>
      <c r="AM182" s="18">
        <v>318.35000000000002</v>
      </c>
      <c r="AN182" s="17">
        <f t="shared" si="20"/>
        <v>0.22535021837770494</v>
      </c>
      <c r="AO182" s="18">
        <f t="shared" si="21"/>
        <v>0.92451679107979745</v>
      </c>
      <c r="AP182" s="18">
        <v>1249.48</v>
      </c>
    </row>
    <row r="183" spans="1:42">
      <c r="A183" s="21">
        <v>25939</v>
      </c>
      <c r="B183" s="20">
        <v>5.9</v>
      </c>
      <c r="C183" s="22">
        <f t="shared" si="12"/>
        <v>0.54</v>
      </c>
      <c r="D183" s="22">
        <f t="shared" si="13"/>
        <v>0.58620689655172409</v>
      </c>
      <c r="E183" s="20">
        <v>54</v>
      </c>
      <c r="F183" s="20">
        <v>44</v>
      </c>
      <c r="G183" s="20">
        <v>255</v>
      </c>
      <c r="H183" s="20">
        <v>180</v>
      </c>
      <c r="I183" s="22">
        <v>0</v>
      </c>
      <c r="K183" s="16">
        <v>25939</v>
      </c>
      <c r="L183" s="18">
        <v>0</v>
      </c>
      <c r="N183" s="47">
        <v>38737</v>
      </c>
      <c r="O183" s="18">
        <v>-0.2</v>
      </c>
      <c r="P183" s="18">
        <v>1</v>
      </c>
      <c r="Q183" s="44" t="s">
        <v>284</v>
      </c>
      <c r="R183" s="17">
        <v>1.44</v>
      </c>
      <c r="S183" s="17">
        <v>1.55</v>
      </c>
      <c r="T183" s="17">
        <v>1.464367816091954</v>
      </c>
      <c r="U183" s="17">
        <v>1.5310344827586206</v>
      </c>
      <c r="V183" s="32">
        <v>2.7</v>
      </c>
      <c r="W183" s="33">
        <v>14073.150000000001</v>
      </c>
      <c r="X183" s="18">
        <v>33960.86</v>
      </c>
      <c r="Y183" s="18">
        <v>1012750.49</v>
      </c>
      <c r="Z183" s="18">
        <v>376734.88</v>
      </c>
      <c r="AA183" s="18">
        <v>255153.23</v>
      </c>
      <c r="AB183" s="38">
        <v>4.6083333333333334</v>
      </c>
      <c r="AD183" s="46">
        <f t="shared" si="19"/>
        <v>2.7000000000000003E-2</v>
      </c>
      <c r="AE183" s="46">
        <f t="shared" si="18"/>
        <v>0.80979302249305185</v>
      </c>
      <c r="AF183" s="18">
        <f t="shared" si="14"/>
        <v>3.213237339699495E-2</v>
      </c>
      <c r="AG183" s="18">
        <f t="shared" si="15"/>
        <v>0.95822299266477928</v>
      </c>
      <c r="AH183" s="18">
        <f t="shared" si="16"/>
        <v>0.35645109799434066</v>
      </c>
      <c r="AI183" s="18">
        <f t="shared" si="17"/>
        <v>0.24141552539627481</v>
      </c>
      <c r="AJ183" s="22">
        <f t="shared" si="11"/>
        <v>4.6083333333333337E-2</v>
      </c>
      <c r="AK183" s="18">
        <v>13857.9</v>
      </c>
      <c r="AL183" s="18">
        <v>298.14499999999998</v>
      </c>
      <c r="AM183" s="18">
        <v>248.18</v>
      </c>
      <c r="AN183" s="17">
        <f t="shared" si="20"/>
        <v>0.17567902370654567</v>
      </c>
      <c r="AO183" s="18">
        <f t="shared" si="21"/>
        <v>0.93276998066538597</v>
      </c>
      <c r="AP183" s="18">
        <v>1418.3</v>
      </c>
    </row>
    <row r="184" spans="1:42">
      <c r="A184" s="21">
        <v>25940</v>
      </c>
      <c r="B184" s="20">
        <v>6</v>
      </c>
      <c r="C184" s="22">
        <f t="shared" si="12"/>
        <v>0.54</v>
      </c>
      <c r="D184" s="22">
        <f t="shared" si="13"/>
        <v>0.58620689655172409</v>
      </c>
      <c r="E184" s="20">
        <v>54</v>
      </c>
      <c r="F184" s="20">
        <v>44</v>
      </c>
      <c r="G184" s="20">
        <v>255</v>
      </c>
      <c r="H184" s="20">
        <v>180</v>
      </c>
      <c r="I184" s="22">
        <v>0</v>
      </c>
      <c r="K184" s="16">
        <v>25940</v>
      </c>
      <c r="L184" s="18">
        <v>0</v>
      </c>
      <c r="N184" s="47">
        <v>39102</v>
      </c>
      <c r="O184" s="18">
        <v>-0.2</v>
      </c>
      <c r="P184" s="18">
        <v>1</v>
      </c>
      <c r="Q184" s="44" t="s">
        <v>284</v>
      </c>
      <c r="R184" s="17">
        <v>1.49</v>
      </c>
      <c r="S184" s="17">
        <v>1.49</v>
      </c>
      <c r="T184" s="17">
        <v>1.535632183908046</v>
      </c>
      <c r="U184" s="17">
        <v>1.4551724137931035</v>
      </c>
      <c r="V184" s="32">
        <v>1.8</v>
      </c>
      <c r="W184" s="33">
        <v>14460.125</v>
      </c>
      <c r="X184" s="18">
        <v>34815.58</v>
      </c>
      <c r="Y184" s="18">
        <v>1056904.81</v>
      </c>
      <c r="Z184" s="18">
        <v>390351.79</v>
      </c>
      <c r="AA184" s="18">
        <v>263352.51</v>
      </c>
      <c r="AB184" s="38">
        <v>4.6166666666666671</v>
      </c>
      <c r="AD184" s="46">
        <f t="shared" si="19"/>
        <v>1.8000000000000002E-2</v>
      </c>
      <c r="AE184" s="46">
        <f t="shared" si="18"/>
        <v>0.83206022314672556</v>
      </c>
      <c r="AF184" s="18">
        <f t="shared" si="14"/>
        <v>3.2941074418991433E-2</v>
      </c>
      <c r="AG184" s="18">
        <f t="shared" si="15"/>
        <v>1</v>
      </c>
      <c r="AH184" s="18">
        <f t="shared" si="16"/>
        <v>0.3693348599671904</v>
      </c>
      <c r="AI184" s="18">
        <f t="shared" si="17"/>
        <v>0.24917334797634236</v>
      </c>
      <c r="AJ184" s="22">
        <f t="shared" si="11"/>
        <v>4.6166666666666668E-2</v>
      </c>
      <c r="AK184" s="18">
        <v>14480.3</v>
      </c>
      <c r="AL184" s="18">
        <v>300.80700000000002</v>
      </c>
      <c r="AM184" s="18">
        <v>160.71</v>
      </c>
      <c r="AN184" s="17">
        <f t="shared" si="20"/>
        <v>0.11376168869320233</v>
      </c>
      <c r="AO184" s="18">
        <f t="shared" si="21"/>
        <v>0.94109825613044917</v>
      </c>
      <c r="AP184" s="18">
        <v>1549.38</v>
      </c>
    </row>
    <row r="185" spans="1:42">
      <c r="A185" s="21">
        <v>25941</v>
      </c>
      <c r="B185" s="20">
        <v>6.1</v>
      </c>
      <c r="C185" s="22">
        <f t="shared" si="12"/>
        <v>0.54</v>
      </c>
      <c r="D185" s="22">
        <f t="shared" si="13"/>
        <v>0.58620689655172409</v>
      </c>
      <c r="E185" s="20">
        <v>54</v>
      </c>
      <c r="F185" s="20">
        <v>44</v>
      </c>
      <c r="G185" s="20">
        <v>255</v>
      </c>
      <c r="H185" s="20">
        <v>180</v>
      </c>
      <c r="I185" s="22">
        <v>0</v>
      </c>
      <c r="K185" s="16">
        <v>25941</v>
      </c>
      <c r="L185" s="18">
        <v>0</v>
      </c>
      <c r="N185" s="47">
        <v>39467</v>
      </c>
      <c r="O185" s="18">
        <v>-0.2</v>
      </c>
      <c r="P185" s="18">
        <v>1</v>
      </c>
      <c r="Q185" s="44" t="s">
        <v>284</v>
      </c>
      <c r="R185" s="17">
        <v>1.49</v>
      </c>
      <c r="S185" s="17">
        <v>1.49</v>
      </c>
      <c r="T185" s="17">
        <v>1.535632183908046</v>
      </c>
      <c r="U185" s="17">
        <v>1.4551724137931035</v>
      </c>
      <c r="V185" s="32">
        <v>-0.3</v>
      </c>
      <c r="W185" s="33">
        <v>14619.174999999999</v>
      </c>
      <c r="X185" s="18">
        <v>32816.6</v>
      </c>
      <c r="Y185" s="18">
        <v>977920.96</v>
      </c>
      <c r="Z185" s="18">
        <v>369229.11</v>
      </c>
      <c r="AA185" s="18">
        <v>251219.43</v>
      </c>
      <c r="AB185" s="38">
        <v>5.8</v>
      </c>
      <c r="AD185" s="46">
        <f t="shared" si="19"/>
        <v>-3.0000000000000001E-3</v>
      </c>
      <c r="AE185" s="46">
        <f t="shared" si="18"/>
        <v>0.84121223106446386</v>
      </c>
      <c r="AF185" s="18">
        <f t="shared" si="14"/>
        <v>3.1049721497624746E-2</v>
      </c>
      <c r="AG185" s="18">
        <f t="shared" si="15"/>
        <v>0.92526871932771304</v>
      </c>
      <c r="AH185" s="18">
        <f t="shared" si="16"/>
        <v>0.34934944614359353</v>
      </c>
      <c r="AI185" s="18">
        <f t="shared" si="17"/>
        <v>0.23769352511509526</v>
      </c>
      <c r="AJ185" s="22">
        <f t="shared" si="11"/>
        <v>5.7999999999999996E-2</v>
      </c>
      <c r="AK185" s="18">
        <v>14720.3</v>
      </c>
      <c r="AL185" s="18">
        <v>303.49200000000002</v>
      </c>
      <c r="AM185" s="18">
        <v>458.55</v>
      </c>
      <c r="AN185" s="17">
        <f t="shared" si="20"/>
        <v>0.32459350600627174</v>
      </c>
      <c r="AO185" s="18">
        <f t="shared" si="21"/>
        <v>0.94949848889667554</v>
      </c>
      <c r="AP185" s="18">
        <v>1400.38</v>
      </c>
    </row>
    <row r="186" spans="1:42">
      <c r="A186" s="21">
        <v>25942</v>
      </c>
      <c r="B186" s="20">
        <v>6</v>
      </c>
      <c r="C186" s="22">
        <f t="shared" si="12"/>
        <v>0.54</v>
      </c>
      <c r="D186" s="22">
        <f t="shared" si="13"/>
        <v>0.58620689655172409</v>
      </c>
      <c r="E186" s="20">
        <v>54</v>
      </c>
      <c r="F186" s="20">
        <v>44</v>
      </c>
      <c r="G186" s="20">
        <v>255</v>
      </c>
      <c r="H186" s="20">
        <v>180</v>
      </c>
      <c r="I186" s="22">
        <v>0</v>
      </c>
      <c r="K186" s="16">
        <v>25942</v>
      </c>
      <c r="L186" s="18">
        <v>0</v>
      </c>
      <c r="N186" s="47">
        <v>39833</v>
      </c>
      <c r="O186" s="18">
        <v>1</v>
      </c>
      <c r="P186" s="18">
        <v>-0.2</v>
      </c>
      <c r="Q186" s="44" t="s">
        <v>285</v>
      </c>
      <c r="R186" s="17">
        <v>1.5699999999999998</v>
      </c>
      <c r="S186" s="17">
        <v>1.41</v>
      </c>
      <c r="T186" s="17">
        <v>1.5885057471264368</v>
      </c>
      <c r="U186" s="17">
        <v>1.4091954022988507</v>
      </c>
      <c r="V186" s="32">
        <v>-2.8</v>
      </c>
      <c r="W186" s="33">
        <v>14343.400000000001</v>
      </c>
      <c r="X186" s="18">
        <v>31165.759999999998</v>
      </c>
      <c r="Y186" s="18">
        <v>857904.31</v>
      </c>
      <c r="Z186" s="18">
        <v>337503.74</v>
      </c>
      <c r="AA186" s="18">
        <v>233870.1</v>
      </c>
      <c r="AB186" s="38">
        <v>9.2833333333333332</v>
      </c>
      <c r="AD186" s="46">
        <f t="shared" si="19"/>
        <v>-2.7999999999999997E-2</v>
      </c>
      <c r="AE186" s="46">
        <f t="shared" si="18"/>
        <v>0.82534366782325497</v>
      </c>
      <c r="AF186" s="18">
        <f t="shared" si="14"/>
        <v>2.9487764371135747E-2</v>
      </c>
      <c r="AG186" s="18">
        <f t="shared" si="15"/>
        <v>0.81171388556742397</v>
      </c>
      <c r="AH186" s="18">
        <f t="shared" si="16"/>
        <v>0.31933220173347493</v>
      </c>
      <c r="AI186" s="18">
        <f t="shared" si="17"/>
        <v>0.22127830036084328</v>
      </c>
      <c r="AJ186" s="22">
        <f t="shared" si="11"/>
        <v>9.2833333333333337E-2</v>
      </c>
      <c r="AK186" s="18">
        <v>14417.9</v>
      </c>
      <c r="AL186" s="18">
        <v>306.202</v>
      </c>
      <c r="AM186" s="18">
        <v>1412.69</v>
      </c>
      <c r="AN186" s="17">
        <f t="shared" si="20"/>
        <v>1</v>
      </c>
      <c r="AO186" s="18">
        <f t="shared" si="21"/>
        <v>0.95797693612068802</v>
      </c>
      <c r="AP186" s="18">
        <v>1115.0999999999999</v>
      </c>
    </row>
    <row r="187" spans="1:42">
      <c r="A187" s="21">
        <v>25943</v>
      </c>
      <c r="B187" s="20">
        <v>5.8</v>
      </c>
      <c r="C187" s="22">
        <f t="shared" si="12"/>
        <v>0.54</v>
      </c>
      <c r="D187" s="22">
        <f t="shared" si="13"/>
        <v>0.58620689655172409</v>
      </c>
      <c r="E187" s="20">
        <v>54</v>
      </c>
      <c r="F187" s="20">
        <v>44</v>
      </c>
      <c r="G187" s="20">
        <v>255</v>
      </c>
      <c r="H187" s="20">
        <v>180</v>
      </c>
      <c r="I187" s="22">
        <v>0</v>
      </c>
      <c r="K187" s="16">
        <v>25943</v>
      </c>
      <c r="L187" s="18">
        <v>0</v>
      </c>
      <c r="N187" s="47">
        <v>40198</v>
      </c>
      <c r="O187" s="18">
        <v>1</v>
      </c>
      <c r="P187" s="18">
        <v>-0.2</v>
      </c>
      <c r="Q187" s="44" t="s">
        <v>285</v>
      </c>
      <c r="R187" s="17">
        <v>1.5699999999999998</v>
      </c>
      <c r="S187" s="17">
        <v>1.41</v>
      </c>
      <c r="T187" s="17">
        <v>1.5885057471264368</v>
      </c>
      <c r="U187" s="17">
        <v>1.4091954022988507</v>
      </c>
      <c r="V187" s="32">
        <v>2.5</v>
      </c>
      <c r="W187" s="33">
        <v>14915.125</v>
      </c>
      <c r="X187" s="18">
        <v>30840.04</v>
      </c>
      <c r="Y187" s="18">
        <v>902867.78</v>
      </c>
      <c r="Z187" s="18">
        <v>349040.58</v>
      </c>
      <c r="AA187" s="18">
        <v>239812.77</v>
      </c>
      <c r="AB187" s="38">
        <v>9.625</v>
      </c>
      <c r="AD187" s="46">
        <f t="shared" si="19"/>
        <v>2.5000000000000001E-2</v>
      </c>
      <c r="AE187" s="46">
        <f t="shared" si="18"/>
        <v>0.85824169817074925</v>
      </c>
      <c r="AF187" s="18">
        <f t="shared" si="14"/>
        <v>2.9179581461077842E-2</v>
      </c>
      <c r="AG187" s="18">
        <f t="shared" si="15"/>
        <v>0.8542564774589303</v>
      </c>
      <c r="AH187" s="18">
        <f t="shared" si="16"/>
        <v>0.33024788675150413</v>
      </c>
      <c r="AI187" s="18">
        <f t="shared" si="17"/>
        <v>0.22690101107591704</v>
      </c>
      <c r="AJ187" s="22">
        <f t="shared" si="11"/>
        <v>9.6250000000000002E-2</v>
      </c>
      <c r="AK187" s="18">
        <v>14958.3</v>
      </c>
      <c r="AL187" s="18">
        <v>308.93599999999998</v>
      </c>
      <c r="AM187" s="18">
        <v>1294.3699999999999</v>
      </c>
      <c r="AN187" s="17">
        <f t="shared" si="20"/>
        <v>0.91624489449206825</v>
      </c>
      <c r="AO187" s="18">
        <f t="shared" si="21"/>
        <v>0.96653046922417507</v>
      </c>
      <c r="AP187" s="18">
        <v>1257.6400000000001</v>
      </c>
    </row>
    <row r="188" spans="1:42">
      <c r="A188" s="21">
        <v>25944</v>
      </c>
      <c r="B188" s="20">
        <v>6</v>
      </c>
      <c r="C188" s="22">
        <f t="shared" si="12"/>
        <v>0.54</v>
      </c>
      <c r="D188" s="22">
        <f t="shared" si="13"/>
        <v>0.58620689655172409</v>
      </c>
      <c r="E188" s="20">
        <v>54</v>
      </c>
      <c r="F188" s="20">
        <v>44</v>
      </c>
      <c r="G188" s="20">
        <v>255</v>
      </c>
      <c r="H188" s="20">
        <v>180</v>
      </c>
      <c r="I188" s="22">
        <v>0</v>
      </c>
      <c r="K188" s="16">
        <v>25944</v>
      </c>
      <c r="L188" s="18">
        <v>0</v>
      </c>
      <c r="N188" s="47">
        <v>40563</v>
      </c>
      <c r="O188" s="18">
        <v>1</v>
      </c>
      <c r="P188" s="18">
        <v>-0.2</v>
      </c>
      <c r="Q188" s="44" t="s">
        <v>285</v>
      </c>
      <c r="R188" s="17">
        <v>1.51</v>
      </c>
      <c r="S188" s="17">
        <v>1.47</v>
      </c>
      <c r="T188" s="17">
        <v>1.4436781609195402</v>
      </c>
      <c r="U188" s="17">
        <v>1.5563218390804598</v>
      </c>
      <c r="V188" s="32">
        <v>1.6</v>
      </c>
      <c r="W188" s="33">
        <v>15556.275</v>
      </c>
      <c r="X188" s="18">
        <v>30458.05</v>
      </c>
      <c r="Y188" s="18">
        <v>897151.23</v>
      </c>
      <c r="Z188" s="18">
        <v>349029.68</v>
      </c>
      <c r="AA188" s="18">
        <v>239503.99</v>
      </c>
      <c r="AB188" s="38">
        <v>8.9333333333333336</v>
      </c>
      <c r="AD188" s="46">
        <f t="shared" si="19"/>
        <v>1.6E-2</v>
      </c>
      <c r="AE188" s="46">
        <f t="shared" si="18"/>
        <v>0.89513456127328273</v>
      </c>
      <c r="AF188" s="18">
        <f t="shared" si="14"/>
        <v>2.8818158183990097E-2</v>
      </c>
      <c r="AG188" s="18">
        <f t="shared" si="15"/>
        <v>0.84884771221733768</v>
      </c>
      <c r="AH188" s="18">
        <f t="shared" si="16"/>
        <v>0.33023757361838479</v>
      </c>
      <c r="AI188" s="18">
        <f t="shared" si="17"/>
        <v>0.22660885609934917</v>
      </c>
      <c r="AJ188" s="22">
        <f t="shared" si="11"/>
        <v>8.9333333333333334E-2</v>
      </c>
      <c r="AK188" s="18">
        <v>15533.8</v>
      </c>
      <c r="AL188" s="18">
        <v>311.57600000000002</v>
      </c>
      <c r="AM188" s="18">
        <v>1299.5899999999999</v>
      </c>
      <c r="AN188" s="17">
        <f t="shared" si="20"/>
        <v>0.91993997267624172</v>
      </c>
      <c r="AO188" s="18">
        <f t="shared" si="21"/>
        <v>0.97478991596638653</v>
      </c>
      <c r="AP188" s="18">
        <v>1363.61</v>
      </c>
    </row>
    <row r="189" spans="1:42">
      <c r="A189" s="21">
        <v>25945</v>
      </c>
      <c r="B189" s="20">
        <v>6</v>
      </c>
      <c r="C189" s="22">
        <f t="shared" si="12"/>
        <v>0.54</v>
      </c>
      <c r="D189" s="22">
        <f t="shared" si="13"/>
        <v>0.58620689655172409</v>
      </c>
      <c r="E189" s="20">
        <v>54</v>
      </c>
      <c r="F189" s="20">
        <v>44</v>
      </c>
      <c r="G189" s="20">
        <v>255</v>
      </c>
      <c r="H189" s="20">
        <v>180</v>
      </c>
      <c r="I189" s="22">
        <v>0</v>
      </c>
      <c r="K189" s="16">
        <v>25945</v>
      </c>
      <c r="L189" s="18">
        <v>0</v>
      </c>
      <c r="N189" s="47">
        <v>40928</v>
      </c>
      <c r="O189" s="18">
        <v>1</v>
      </c>
      <c r="P189" s="18">
        <v>-0.2</v>
      </c>
      <c r="Q189" s="44" t="s">
        <v>285</v>
      </c>
      <c r="R189" s="17">
        <v>1.51</v>
      </c>
      <c r="S189" s="17">
        <v>1.47</v>
      </c>
      <c r="T189" s="17">
        <v>1.4436781609195402</v>
      </c>
      <c r="U189" s="17">
        <v>1.5563218390804598</v>
      </c>
      <c r="V189" s="32">
        <v>2.2999999999999998</v>
      </c>
      <c r="W189" s="33">
        <v>16372.3</v>
      </c>
      <c r="X189" s="18">
        <v>30438.59</v>
      </c>
      <c r="Y189" s="18">
        <v>1021760.82</v>
      </c>
      <c r="Z189" s="18">
        <v>377909.36</v>
      </c>
      <c r="AA189" s="18">
        <v>254449.46</v>
      </c>
      <c r="AB189" s="38">
        <v>8.0749999999999993</v>
      </c>
      <c r="AD189" s="46">
        <f t="shared" si="19"/>
        <v>2.3E-2</v>
      </c>
      <c r="AE189" s="46">
        <f t="shared" si="18"/>
        <v>0.94209002974906053</v>
      </c>
      <c r="AF189" s="18">
        <f t="shared" si="14"/>
        <v>2.879974592981557E-2</v>
      </c>
      <c r="AG189" s="18">
        <f t="shared" si="15"/>
        <v>0.96674819750323582</v>
      </c>
      <c r="AH189" s="18">
        <f t="shared" si="16"/>
        <v>0.35756234281874444</v>
      </c>
      <c r="AI189" s="18">
        <f t="shared" si="17"/>
        <v>0.24074964707559612</v>
      </c>
      <c r="AJ189" s="22">
        <f t="shared" si="11"/>
        <v>8.0749999999999988E-2</v>
      </c>
      <c r="AK189" s="18">
        <v>16244.6</v>
      </c>
      <c r="AL189" s="18">
        <v>314.23899999999998</v>
      </c>
      <c r="AM189" s="18">
        <v>1086.97</v>
      </c>
      <c r="AN189" s="17">
        <f t="shared" si="20"/>
        <v>0.76943278426264783</v>
      </c>
      <c r="AO189" s="18">
        <f t="shared" si="21"/>
        <v>0.98312132000976105</v>
      </c>
      <c r="AP189" s="18">
        <v>1440.67</v>
      </c>
    </row>
    <row r="190" spans="1:42">
      <c r="A190" s="21">
        <v>26299</v>
      </c>
      <c r="B190" s="20">
        <v>5.8</v>
      </c>
      <c r="C190" s="22">
        <f t="shared" si="12"/>
        <v>0.54</v>
      </c>
      <c r="D190" s="22">
        <f t="shared" si="13"/>
        <v>0.58620689655172409</v>
      </c>
      <c r="E190" s="20">
        <v>54</v>
      </c>
      <c r="F190" s="20">
        <v>44</v>
      </c>
      <c r="G190" s="20">
        <v>255</v>
      </c>
      <c r="H190" s="20">
        <v>180</v>
      </c>
      <c r="I190" s="22">
        <v>0</v>
      </c>
      <c r="K190" s="16">
        <v>26299</v>
      </c>
      <c r="L190" s="18">
        <v>0</v>
      </c>
      <c r="N190" s="47">
        <v>41294</v>
      </c>
      <c r="O190" s="18">
        <v>1</v>
      </c>
      <c r="P190" s="18">
        <v>-0.2</v>
      </c>
      <c r="Q190" s="44" t="s">
        <v>285</v>
      </c>
      <c r="R190" s="17">
        <v>1.54</v>
      </c>
      <c r="S190" s="17">
        <v>1.45</v>
      </c>
      <c r="T190" s="17">
        <v>1.4620689655172414</v>
      </c>
      <c r="U190" s="17">
        <v>1.5379310344827586</v>
      </c>
      <c r="V190" s="32">
        <v>2.2000000000000002</v>
      </c>
      <c r="W190" s="33">
        <v>16979.95</v>
      </c>
      <c r="AB190" s="38">
        <v>7.3500000000000005</v>
      </c>
      <c r="AD190" s="46">
        <f t="shared" si="19"/>
        <v>2.2000000000000002E-2</v>
      </c>
      <c r="AE190" s="46">
        <f t="shared" si="18"/>
        <v>0.97705524578938585</v>
      </c>
      <c r="AJ190" s="22">
        <f t="shared" ref="AJ190:AJ191" si="22">AB190/100</f>
        <v>7.350000000000001E-2</v>
      </c>
      <c r="AK190" s="18">
        <v>16797.5</v>
      </c>
      <c r="AL190" s="18">
        <v>316.92500000000001</v>
      </c>
      <c r="AM190" s="18">
        <v>679.5</v>
      </c>
      <c r="AN190" s="17">
        <f t="shared" si="20"/>
        <v>0.48099724638809643</v>
      </c>
      <c r="AO190" s="18">
        <f t="shared" si="21"/>
        <v>0.99152468135429894</v>
      </c>
      <c r="AP190" s="18">
        <v>1848.36</v>
      </c>
    </row>
    <row r="191" spans="1:42">
      <c r="A191" s="21">
        <v>26300</v>
      </c>
      <c r="B191" s="20">
        <v>5.7</v>
      </c>
      <c r="C191" s="22">
        <f t="shared" si="12"/>
        <v>0.54</v>
      </c>
      <c r="D191" s="22">
        <f t="shared" si="13"/>
        <v>0.58620689655172409</v>
      </c>
      <c r="E191" s="20">
        <v>54</v>
      </c>
      <c r="F191" s="20">
        <v>44</v>
      </c>
      <c r="G191" s="20">
        <v>255</v>
      </c>
      <c r="H191" s="20">
        <v>180</v>
      </c>
      <c r="I191" s="22">
        <v>0</v>
      </c>
      <c r="K191" s="16">
        <v>26300</v>
      </c>
      <c r="L191" s="18">
        <v>0</v>
      </c>
      <c r="N191" s="47">
        <v>41659</v>
      </c>
      <c r="O191" s="18">
        <v>1</v>
      </c>
      <c r="P191" s="18">
        <v>-0.2</v>
      </c>
      <c r="Q191" s="44" t="s">
        <v>285</v>
      </c>
      <c r="R191" s="17">
        <v>1.54</v>
      </c>
      <c r="S191" s="17">
        <v>1.45</v>
      </c>
      <c r="T191" s="17">
        <v>1.4620689655172414</v>
      </c>
      <c r="U191" s="17">
        <v>1.5379310344827586</v>
      </c>
      <c r="W191" s="33">
        <v>17378.7</v>
      </c>
      <c r="AB191" s="38">
        <v>6.2700000000000005</v>
      </c>
      <c r="AE191" s="46">
        <f t="shared" si="18"/>
        <v>1</v>
      </c>
      <c r="AJ191" s="22">
        <f t="shared" si="22"/>
        <v>6.2700000000000006E-2</v>
      </c>
      <c r="AK191" s="18">
        <v>17332.3</v>
      </c>
      <c r="AL191" s="18">
        <v>319.63400000000001</v>
      </c>
      <c r="AM191" s="18">
        <v>483.35</v>
      </c>
      <c r="AN191" s="17">
        <f t="shared" si="20"/>
        <v>0.34214866672801536</v>
      </c>
      <c r="AO191" s="18">
        <f t="shared" si="21"/>
        <v>1</v>
      </c>
      <c r="AP191" s="18">
        <v>2031.92</v>
      </c>
    </row>
    <row r="192" spans="1:42">
      <c r="A192" s="21">
        <v>26301</v>
      </c>
      <c r="B192" s="20">
        <v>5.8</v>
      </c>
      <c r="C192" s="22">
        <f t="shared" si="12"/>
        <v>0.54</v>
      </c>
      <c r="D192" s="22">
        <f t="shared" si="13"/>
        <v>0.58620689655172409</v>
      </c>
      <c r="E192" s="20">
        <v>54</v>
      </c>
      <c r="F192" s="20">
        <v>44</v>
      </c>
      <c r="G192" s="20">
        <v>255</v>
      </c>
      <c r="H192" s="20">
        <v>180</v>
      </c>
      <c r="I192" s="22">
        <v>0</v>
      </c>
      <c r="K192" s="16">
        <v>26301</v>
      </c>
      <c r="L192" s="18">
        <v>0</v>
      </c>
      <c r="Q192" s="44"/>
    </row>
    <row r="193" spans="1:12">
      <c r="A193" s="21">
        <v>26302</v>
      </c>
      <c r="B193" s="20">
        <v>5.7</v>
      </c>
      <c r="C193" s="22">
        <f t="shared" si="12"/>
        <v>0.54</v>
      </c>
      <c r="D193" s="22">
        <f t="shared" si="13"/>
        <v>0.58620689655172409</v>
      </c>
      <c r="E193" s="20">
        <v>54</v>
      </c>
      <c r="F193" s="20">
        <v>44</v>
      </c>
      <c r="G193" s="20">
        <v>255</v>
      </c>
      <c r="H193" s="20">
        <v>180</v>
      </c>
      <c r="I193" s="22">
        <v>0</v>
      </c>
      <c r="K193" s="16">
        <v>26302</v>
      </c>
      <c r="L193" s="18">
        <v>0</v>
      </c>
    </row>
    <row r="194" spans="1:12">
      <c r="A194" s="21">
        <v>26303</v>
      </c>
      <c r="B194" s="20">
        <v>5.7</v>
      </c>
      <c r="C194" s="22">
        <f t="shared" si="12"/>
        <v>0.54</v>
      </c>
      <c r="D194" s="22">
        <f t="shared" si="13"/>
        <v>0.58620689655172409</v>
      </c>
      <c r="E194" s="20">
        <v>54</v>
      </c>
      <c r="F194" s="20">
        <v>44</v>
      </c>
      <c r="G194" s="20">
        <v>255</v>
      </c>
      <c r="H194" s="20">
        <v>180</v>
      </c>
      <c r="I194" s="22">
        <v>0</v>
      </c>
      <c r="K194" s="16">
        <v>26303</v>
      </c>
      <c r="L194" s="18">
        <v>0</v>
      </c>
    </row>
    <row r="195" spans="1:12">
      <c r="A195" s="21">
        <v>26304</v>
      </c>
      <c r="B195" s="20">
        <v>5.7</v>
      </c>
      <c r="C195" s="22">
        <f t="shared" si="12"/>
        <v>0.54</v>
      </c>
      <c r="D195" s="22">
        <f t="shared" si="13"/>
        <v>0.58620689655172409</v>
      </c>
      <c r="E195" s="20">
        <v>54</v>
      </c>
      <c r="F195" s="20">
        <v>44</v>
      </c>
      <c r="G195" s="20">
        <v>255</v>
      </c>
      <c r="H195" s="20">
        <v>180</v>
      </c>
      <c r="I195" s="22">
        <v>0</v>
      </c>
      <c r="K195" s="16">
        <v>26304</v>
      </c>
      <c r="L195" s="18">
        <v>0</v>
      </c>
    </row>
    <row r="196" spans="1:12">
      <c r="A196" s="21">
        <v>26305</v>
      </c>
      <c r="B196" s="20">
        <v>5.6</v>
      </c>
      <c r="C196" s="22">
        <f t="shared" si="12"/>
        <v>0.54</v>
      </c>
      <c r="D196" s="22">
        <f t="shared" si="13"/>
        <v>0.58620689655172409</v>
      </c>
      <c r="E196" s="20">
        <v>54</v>
      </c>
      <c r="F196" s="20">
        <v>44</v>
      </c>
      <c r="G196" s="20">
        <v>255</v>
      </c>
      <c r="H196" s="20">
        <v>180</v>
      </c>
      <c r="I196" s="22">
        <v>0</v>
      </c>
      <c r="K196" s="16">
        <v>26305</v>
      </c>
      <c r="L196" s="18">
        <v>0</v>
      </c>
    </row>
    <row r="197" spans="1:12">
      <c r="A197" s="21">
        <v>26306</v>
      </c>
      <c r="B197" s="20">
        <v>5.6</v>
      </c>
      <c r="C197" s="22">
        <f t="shared" si="12"/>
        <v>0.54</v>
      </c>
      <c r="D197" s="22">
        <f t="shared" si="13"/>
        <v>0.58620689655172409</v>
      </c>
      <c r="E197" s="20">
        <v>54</v>
      </c>
      <c r="F197" s="20">
        <v>44</v>
      </c>
      <c r="G197" s="20">
        <v>255</v>
      </c>
      <c r="H197" s="20">
        <v>180</v>
      </c>
      <c r="I197" s="22">
        <v>0</v>
      </c>
      <c r="K197" s="16">
        <v>26306</v>
      </c>
      <c r="L197" s="18">
        <v>0</v>
      </c>
    </row>
    <row r="198" spans="1:12">
      <c r="A198" s="21">
        <v>26307</v>
      </c>
      <c r="B198" s="20">
        <v>5.5</v>
      </c>
      <c r="C198" s="22">
        <f t="shared" si="12"/>
        <v>0.54</v>
      </c>
      <c r="D198" s="22">
        <f t="shared" si="13"/>
        <v>0.58620689655172409</v>
      </c>
      <c r="E198" s="20">
        <v>54</v>
      </c>
      <c r="F198" s="20">
        <v>44</v>
      </c>
      <c r="G198" s="20">
        <v>255</v>
      </c>
      <c r="H198" s="20">
        <v>180</v>
      </c>
      <c r="I198" s="22">
        <v>0</v>
      </c>
      <c r="K198" s="16">
        <v>26307</v>
      </c>
      <c r="L198" s="18">
        <v>0</v>
      </c>
    </row>
    <row r="199" spans="1:12">
      <c r="A199" s="21">
        <v>26308</v>
      </c>
      <c r="B199" s="20">
        <v>5.6</v>
      </c>
      <c r="C199" s="22">
        <f t="shared" si="12"/>
        <v>0.54</v>
      </c>
      <c r="D199" s="22">
        <f t="shared" si="13"/>
        <v>0.58620689655172409</v>
      </c>
      <c r="E199" s="20">
        <v>54</v>
      </c>
      <c r="F199" s="20">
        <v>44</v>
      </c>
      <c r="G199" s="20">
        <v>255</v>
      </c>
      <c r="H199" s="20">
        <v>180</v>
      </c>
      <c r="I199" s="22">
        <v>0</v>
      </c>
      <c r="K199" s="16">
        <v>26308</v>
      </c>
      <c r="L199" s="18">
        <v>0</v>
      </c>
    </row>
    <row r="200" spans="1:12">
      <c r="A200" s="21">
        <v>26309</v>
      </c>
      <c r="B200" s="20">
        <v>5.3</v>
      </c>
      <c r="C200" s="22">
        <f t="shared" si="12"/>
        <v>0.54</v>
      </c>
      <c r="D200" s="22">
        <f t="shared" si="13"/>
        <v>0.58620689655172409</v>
      </c>
      <c r="E200" s="20">
        <v>54</v>
      </c>
      <c r="F200" s="20">
        <v>44</v>
      </c>
      <c r="G200" s="20">
        <v>255</v>
      </c>
      <c r="H200" s="20">
        <v>180</v>
      </c>
      <c r="I200" s="22">
        <v>0</v>
      </c>
      <c r="K200" s="16">
        <v>26309</v>
      </c>
      <c r="L200" s="18">
        <v>0</v>
      </c>
    </row>
    <row r="201" spans="1:12">
      <c r="A201" s="21">
        <v>26310</v>
      </c>
      <c r="B201" s="20">
        <v>5.2</v>
      </c>
      <c r="C201" s="22">
        <f t="shared" si="12"/>
        <v>0.54</v>
      </c>
      <c r="D201" s="22">
        <f t="shared" si="13"/>
        <v>0.58620689655172409</v>
      </c>
      <c r="E201" s="20">
        <v>54</v>
      </c>
      <c r="F201" s="20">
        <v>44</v>
      </c>
      <c r="G201" s="20">
        <v>255</v>
      </c>
      <c r="H201" s="20">
        <v>180</v>
      </c>
      <c r="I201" s="22">
        <v>0</v>
      </c>
      <c r="K201" s="16">
        <v>26310</v>
      </c>
      <c r="L201" s="18">
        <v>0</v>
      </c>
    </row>
    <row r="202" spans="1:12">
      <c r="A202" s="21">
        <v>26665</v>
      </c>
      <c r="B202" s="20">
        <v>4.9000000000000004</v>
      </c>
      <c r="C202" s="22">
        <f t="shared" si="12"/>
        <v>0.54</v>
      </c>
      <c r="D202" s="22">
        <f t="shared" si="13"/>
        <v>0.58620689655172409</v>
      </c>
      <c r="E202" s="20">
        <v>54</v>
      </c>
      <c r="F202" s="20">
        <v>44</v>
      </c>
      <c r="G202" s="20">
        <v>255</v>
      </c>
      <c r="H202" s="20">
        <v>180</v>
      </c>
      <c r="I202" s="24">
        <v>0</v>
      </c>
      <c r="K202" s="16">
        <v>26665</v>
      </c>
      <c r="L202" s="18">
        <v>0</v>
      </c>
    </row>
    <row r="203" spans="1:12">
      <c r="A203" s="21">
        <v>26666</v>
      </c>
      <c r="B203" s="20">
        <v>5</v>
      </c>
      <c r="C203" s="22">
        <f t="shared" si="12"/>
        <v>0.56000000000000005</v>
      </c>
      <c r="D203" s="22">
        <f t="shared" si="13"/>
        <v>0.55632183908045973</v>
      </c>
      <c r="E203" s="20">
        <v>56</v>
      </c>
      <c r="F203" s="20">
        <v>42</v>
      </c>
      <c r="G203" s="20">
        <v>242</v>
      </c>
      <c r="H203" s="20">
        <v>192</v>
      </c>
      <c r="I203" s="22">
        <v>0</v>
      </c>
      <c r="K203" s="16">
        <v>26666</v>
      </c>
      <c r="L203" s="18">
        <v>0</v>
      </c>
    </row>
    <row r="204" spans="1:12">
      <c r="A204" s="21">
        <v>26667</v>
      </c>
      <c r="B204" s="20">
        <v>4.9000000000000004</v>
      </c>
      <c r="C204" s="22">
        <f t="shared" si="12"/>
        <v>0.56000000000000005</v>
      </c>
      <c r="D204" s="22">
        <f t="shared" si="13"/>
        <v>0.55632183908045973</v>
      </c>
      <c r="E204" s="20">
        <v>56</v>
      </c>
      <c r="F204" s="20">
        <v>42</v>
      </c>
      <c r="G204" s="20">
        <v>242</v>
      </c>
      <c r="H204" s="20">
        <v>192</v>
      </c>
      <c r="I204" s="22">
        <v>0</v>
      </c>
      <c r="K204" s="16">
        <v>26667</v>
      </c>
      <c r="L204" s="18">
        <v>0</v>
      </c>
    </row>
    <row r="205" spans="1:12">
      <c r="A205" s="21">
        <v>26668</v>
      </c>
      <c r="B205" s="20">
        <v>5</v>
      </c>
      <c r="C205" s="22">
        <f t="shared" si="12"/>
        <v>0.56000000000000005</v>
      </c>
      <c r="D205" s="22">
        <f t="shared" si="13"/>
        <v>0.55632183908045973</v>
      </c>
      <c r="E205" s="20">
        <v>56</v>
      </c>
      <c r="F205" s="20">
        <v>42</v>
      </c>
      <c r="G205" s="20">
        <v>242</v>
      </c>
      <c r="H205" s="20">
        <v>192</v>
      </c>
      <c r="I205" s="22">
        <v>0</v>
      </c>
      <c r="K205" s="16">
        <v>26668</v>
      </c>
      <c r="L205" s="18">
        <v>0</v>
      </c>
    </row>
    <row r="206" spans="1:12">
      <c r="A206" s="21">
        <v>26669</v>
      </c>
      <c r="B206" s="20">
        <v>4.9000000000000004</v>
      </c>
      <c r="C206" s="22">
        <f t="shared" si="12"/>
        <v>0.56000000000000005</v>
      </c>
      <c r="D206" s="22">
        <f t="shared" si="13"/>
        <v>0.55632183908045973</v>
      </c>
      <c r="E206" s="20">
        <v>56</v>
      </c>
      <c r="F206" s="20">
        <v>42</v>
      </c>
      <c r="G206" s="20">
        <v>242</v>
      </c>
      <c r="H206" s="20">
        <v>192</v>
      </c>
      <c r="I206" s="22">
        <v>0</v>
      </c>
      <c r="K206" s="16">
        <v>26669</v>
      </c>
      <c r="L206" s="18">
        <v>0</v>
      </c>
    </row>
    <row r="207" spans="1:12">
      <c r="A207" s="21">
        <v>26670</v>
      </c>
      <c r="B207" s="20">
        <v>4.9000000000000004</v>
      </c>
      <c r="C207" s="22">
        <f t="shared" si="12"/>
        <v>0.56000000000000005</v>
      </c>
      <c r="D207" s="22">
        <f t="shared" si="13"/>
        <v>0.55632183908045973</v>
      </c>
      <c r="E207" s="20">
        <v>56</v>
      </c>
      <c r="F207" s="20">
        <v>42</v>
      </c>
      <c r="G207" s="20">
        <v>242</v>
      </c>
      <c r="H207" s="20">
        <v>192</v>
      </c>
      <c r="I207" s="22">
        <v>0</v>
      </c>
      <c r="K207" s="16">
        <v>26670</v>
      </c>
      <c r="L207" s="18">
        <v>0</v>
      </c>
    </row>
    <row r="208" spans="1:12">
      <c r="A208" s="21">
        <v>26671</v>
      </c>
      <c r="B208" s="20">
        <v>4.8</v>
      </c>
      <c r="C208" s="22">
        <f t="shared" si="12"/>
        <v>0.56000000000000005</v>
      </c>
      <c r="D208" s="22">
        <f t="shared" si="13"/>
        <v>0.55632183908045973</v>
      </c>
      <c r="E208" s="20">
        <v>56</v>
      </c>
      <c r="F208" s="20">
        <v>42</v>
      </c>
      <c r="G208" s="20">
        <v>242</v>
      </c>
      <c r="H208" s="20">
        <v>192</v>
      </c>
      <c r="I208" s="22">
        <v>0</v>
      </c>
      <c r="K208" s="16">
        <v>26671</v>
      </c>
      <c r="L208" s="18">
        <v>0</v>
      </c>
    </row>
    <row r="209" spans="1:12">
      <c r="A209" s="21">
        <v>26672</v>
      </c>
      <c r="B209" s="20">
        <v>4.8</v>
      </c>
      <c r="C209" s="22">
        <f t="shared" si="12"/>
        <v>0.56000000000000005</v>
      </c>
      <c r="D209" s="22">
        <f t="shared" si="13"/>
        <v>0.55632183908045973</v>
      </c>
      <c r="E209" s="20">
        <v>56</v>
      </c>
      <c r="F209" s="20">
        <v>42</v>
      </c>
      <c r="G209" s="20">
        <v>242</v>
      </c>
      <c r="H209" s="20">
        <v>192</v>
      </c>
      <c r="I209" s="22">
        <v>0</v>
      </c>
      <c r="K209" s="16">
        <v>26672</v>
      </c>
      <c r="L209" s="18">
        <v>0</v>
      </c>
    </row>
    <row r="210" spans="1:12">
      <c r="A210" s="21">
        <v>26673</v>
      </c>
      <c r="B210" s="20">
        <v>4.8</v>
      </c>
      <c r="C210" s="22">
        <f t="shared" si="12"/>
        <v>0.56000000000000005</v>
      </c>
      <c r="D210" s="22">
        <f t="shared" si="13"/>
        <v>0.55632183908045973</v>
      </c>
      <c r="E210" s="20">
        <v>56</v>
      </c>
      <c r="F210" s="20">
        <v>42</v>
      </c>
      <c r="G210" s="20">
        <v>242</v>
      </c>
      <c r="H210" s="20">
        <v>192</v>
      </c>
      <c r="I210" s="22">
        <v>0</v>
      </c>
      <c r="K210" s="16">
        <v>26673</v>
      </c>
      <c r="L210" s="18">
        <v>0</v>
      </c>
    </row>
    <row r="211" spans="1:12">
      <c r="A211" s="21">
        <v>26674</v>
      </c>
      <c r="B211" s="20">
        <v>4.5999999999999996</v>
      </c>
      <c r="C211" s="22">
        <f t="shared" si="12"/>
        <v>0.56000000000000005</v>
      </c>
      <c r="D211" s="22">
        <f t="shared" si="13"/>
        <v>0.55632183908045973</v>
      </c>
      <c r="E211" s="20">
        <v>56</v>
      </c>
      <c r="F211" s="20">
        <v>42</v>
      </c>
      <c r="G211" s="20">
        <v>242</v>
      </c>
      <c r="H211" s="20">
        <v>192</v>
      </c>
      <c r="I211" s="22">
        <v>0</v>
      </c>
      <c r="K211" s="16">
        <v>26674</v>
      </c>
      <c r="L211" s="18">
        <v>0</v>
      </c>
    </row>
    <row r="212" spans="1:12">
      <c r="A212" s="21">
        <v>26675</v>
      </c>
      <c r="B212" s="20">
        <v>4.8</v>
      </c>
      <c r="C212" s="22">
        <f t="shared" si="12"/>
        <v>0.56000000000000005</v>
      </c>
      <c r="D212" s="22">
        <f t="shared" si="13"/>
        <v>0.55632183908045973</v>
      </c>
      <c r="E212" s="20">
        <v>56</v>
      </c>
      <c r="F212" s="20">
        <v>42</v>
      </c>
      <c r="G212" s="20">
        <v>242</v>
      </c>
      <c r="H212" s="20">
        <v>192</v>
      </c>
      <c r="I212" s="22">
        <v>0</v>
      </c>
      <c r="K212" s="16">
        <v>26675</v>
      </c>
      <c r="L212" s="18">
        <v>0</v>
      </c>
    </row>
    <row r="213" spans="1:12">
      <c r="A213" s="21">
        <v>26676</v>
      </c>
      <c r="B213" s="20">
        <v>4.9000000000000004</v>
      </c>
      <c r="C213" s="22">
        <f t="shared" si="12"/>
        <v>0.56000000000000005</v>
      </c>
      <c r="D213" s="22">
        <f t="shared" si="13"/>
        <v>0.55632183908045973</v>
      </c>
      <c r="E213" s="20">
        <v>56</v>
      </c>
      <c r="F213" s="20">
        <v>42</v>
      </c>
      <c r="G213" s="20">
        <v>242</v>
      </c>
      <c r="H213" s="20">
        <v>192</v>
      </c>
      <c r="I213" s="22">
        <v>0</v>
      </c>
      <c r="K213" s="16">
        <v>26676</v>
      </c>
      <c r="L213" s="18">
        <v>0</v>
      </c>
    </row>
    <row r="214" spans="1:12">
      <c r="A214" s="21">
        <v>27030</v>
      </c>
      <c r="B214" s="20">
        <v>5.0999999999999996</v>
      </c>
      <c r="C214" s="22">
        <f t="shared" si="12"/>
        <v>0.56000000000000005</v>
      </c>
      <c r="D214" s="22">
        <f t="shared" si="13"/>
        <v>0.55632183908045973</v>
      </c>
      <c r="E214" s="20">
        <v>56</v>
      </c>
      <c r="F214" s="20">
        <v>42</v>
      </c>
      <c r="G214" s="20">
        <v>242</v>
      </c>
      <c r="H214" s="20">
        <v>192</v>
      </c>
      <c r="I214" s="22">
        <v>0</v>
      </c>
      <c r="K214" s="16">
        <v>27030</v>
      </c>
      <c r="L214" s="18">
        <v>0</v>
      </c>
    </row>
    <row r="215" spans="1:12">
      <c r="A215" s="21">
        <v>27031</v>
      </c>
      <c r="B215" s="20">
        <v>5.2</v>
      </c>
      <c r="C215" s="22">
        <f t="shared" si="12"/>
        <v>0.56000000000000005</v>
      </c>
      <c r="D215" s="22">
        <f t="shared" si="13"/>
        <v>0.55632183908045973</v>
      </c>
      <c r="E215" s="20">
        <v>56</v>
      </c>
      <c r="F215" s="20">
        <v>42</v>
      </c>
      <c r="G215" s="20">
        <v>242</v>
      </c>
      <c r="H215" s="20">
        <v>192</v>
      </c>
      <c r="I215" s="22">
        <v>0</v>
      </c>
      <c r="K215" s="16">
        <v>27031</v>
      </c>
      <c r="L215" s="18">
        <v>0</v>
      </c>
    </row>
    <row r="216" spans="1:12">
      <c r="A216" s="21">
        <v>27032</v>
      </c>
      <c r="B216" s="20">
        <v>5.0999999999999996</v>
      </c>
      <c r="C216" s="22">
        <f t="shared" si="12"/>
        <v>0.56000000000000005</v>
      </c>
      <c r="D216" s="22">
        <f t="shared" si="13"/>
        <v>0.55632183908045973</v>
      </c>
      <c r="E216" s="20">
        <v>56</v>
      </c>
      <c r="F216" s="20">
        <v>42</v>
      </c>
      <c r="G216" s="20">
        <v>242</v>
      </c>
      <c r="H216" s="20">
        <v>192</v>
      </c>
      <c r="I216" s="22">
        <v>0</v>
      </c>
      <c r="K216" s="16">
        <v>27032</v>
      </c>
      <c r="L216" s="18">
        <v>0</v>
      </c>
    </row>
    <row r="217" spans="1:12">
      <c r="A217" s="21">
        <v>27033</v>
      </c>
      <c r="B217" s="20">
        <v>5.0999999999999996</v>
      </c>
      <c r="C217" s="22">
        <f t="shared" si="12"/>
        <v>0.56000000000000005</v>
      </c>
      <c r="D217" s="22">
        <f t="shared" si="13"/>
        <v>0.55632183908045973</v>
      </c>
      <c r="E217" s="20">
        <v>56</v>
      </c>
      <c r="F217" s="20">
        <v>42</v>
      </c>
      <c r="G217" s="20">
        <v>242</v>
      </c>
      <c r="H217" s="20">
        <v>192</v>
      </c>
      <c r="I217" s="22">
        <v>0</v>
      </c>
      <c r="K217" s="16">
        <v>27033</v>
      </c>
      <c r="L217" s="18">
        <v>0</v>
      </c>
    </row>
    <row r="218" spans="1:12">
      <c r="A218" s="21">
        <v>27034</v>
      </c>
      <c r="B218" s="20">
        <v>5.0999999999999996</v>
      </c>
      <c r="C218" s="22">
        <f t="shared" si="12"/>
        <v>0.56000000000000005</v>
      </c>
      <c r="D218" s="22">
        <f t="shared" si="13"/>
        <v>0.55632183908045973</v>
      </c>
      <c r="E218" s="20">
        <v>56</v>
      </c>
      <c r="F218" s="20">
        <v>42</v>
      </c>
      <c r="G218" s="20">
        <v>242</v>
      </c>
      <c r="H218" s="20">
        <v>192</v>
      </c>
      <c r="I218" s="22">
        <v>0</v>
      </c>
      <c r="K218" s="16">
        <v>27034</v>
      </c>
      <c r="L218" s="18">
        <v>0</v>
      </c>
    </row>
    <row r="219" spans="1:12">
      <c r="A219" s="21">
        <v>27035</v>
      </c>
      <c r="B219" s="20">
        <v>5.4</v>
      </c>
      <c r="C219" s="22">
        <f t="shared" si="12"/>
        <v>0.56000000000000005</v>
      </c>
      <c r="D219" s="22">
        <f t="shared" si="13"/>
        <v>0.55632183908045973</v>
      </c>
      <c r="E219" s="20">
        <v>56</v>
      </c>
      <c r="F219" s="20">
        <v>42</v>
      </c>
      <c r="G219" s="20">
        <v>242</v>
      </c>
      <c r="H219" s="20">
        <v>192</v>
      </c>
      <c r="I219" s="22">
        <v>0</v>
      </c>
      <c r="K219" s="16">
        <v>27035</v>
      </c>
      <c r="L219" s="18">
        <v>0</v>
      </c>
    </row>
    <row r="220" spans="1:12">
      <c r="A220" s="21">
        <v>27036</v>
      </c>
      <c r="B220" s="20">
        <v>5.5</v>
      </c>
      <c r="C220" s="22">
        <f t="shared" si="12"/>
        <v>0.56000000000000005</v>
      </c>
      <c r="D220" s="22">
        <f t="shared" si="13"/>
        <v>0.55632183908045973</v>
      </c>
      <c r="E220" s="20">
        <v>56</v>
      </c>
      <c r="F220" s="20">
        <v>42</v>
      </c>
      <c r="G220" s="20">
        <v>242</v>
      </c>
      <c r="H220" s="20">
        <v>192</v>
      </c>
      <c r="I220" s="22">
        <v>0</v>
      </c>
      <c r="K220" s="16">
        <v>27036</v>
      </c>
      <c r="L220" s="18">
        <v>0</v>
      </c>
    </row>
    <row r="221" spans="1:12">
      <c r="A221" s="21">
        <v>27037</v>
      </c>
      <c r="B221" s="20">
        <v>5.5</v>
      </c>
      <c r="C221" s="22">
        <f t="shared" si="12"/>
        <v>0.56000000000000005</v>
      </c>
      <c r="D221" s="22">
        <f t="shared" si="13"/>
        <v>0.55632183908045973</v>
      </c>
      <c r="E221" s="20">
        <v>56</v>
      </c>
      <c r="F221" s="20">
        <v>42</v>
      </c>
      <c r="G221" s="20">
        <v>242</v>
      </c>
      <c r="H221" s="20">
        <v>192</v>
      </c>
      <c r="I221" s="22">
        <v>0</v>
      </c>
      <c r="K221" s="16">
        <v>27037</v>
      </c>
      <c r="L221" s="18">
        <v>0</v>
      </c>
    </row>
    <row r="222" spans="1:12">
      <c r="A222" s="21">
        <v>27038</v>
      </c>
      <c r="B222" s="20">
        <v>5.9</v>
      </c>
      <c r="C222" s="22">
        <f t="shared" si="12"/>
        <v>0.56000000000000005</v>
      </c>
      <c r="D222" s="22">
        <f t="shared" si="13"/>
        <v>0.55632183908045973</v>
      </c>
      <c r="E222" s="20">
        <v>56</v>
      </c>
      <c r="F222" s="20">
        <v>42</v>
      </c>
      <c r="G222" s="20">
        <v>242</v>
      </c>
      <c r="H222" s="20">
        <v>192</v>
      </c>
      <c r="I222" s="22">
        <v>0</v>
      </c>
      <c r="K222" s="16">
        <v>27038</v>
      </c>
      <c r="L222" s="18">
        <v>0</v>
      </c>
    </row>
    <row r="223" spans="1:12">
      <c r="A223" s="21">
        <v>27039</v>
      </c>
      <c r="B223" s="20">
        <v>6</v>
      </c>
      <c r="C223" s="22">
        <f t="shared" ref="C223:C286" si="23">(E223/100)</f>
        <v>0.56000000000000005</v>
      </c>
      <c r="D223" s="22">
        <f t="shared" ref="D223:D286" si="24">G223/435</f>
        <v>0.55632183908045973</v>
      </c>
      <c r="E223" s="20">
        <v>56</v>
      </c>
      <c r="F223" s="20">
        <v>42</v>
      </c>
      <c r="G223" s="20">
        <v>242</v>
      </c>
      <c r="H223" s="20">
        <v>192</v>
      </c>
      <c r="I223" s="22">
        <v>0</v>
      </c>
      <c r="K223" s="16">
        <v>27039</v>
      </c>
      <c r="L223" s="18">
        <v>0</v>
      </c>
    </row>
    <row r="224" spans="1:12">
      <c r="A224" s="21">
        <v>27040</v>
      </c>
      <c r="B224" s="20">
        <v>6.6</v>
      </c>
      <c r="C224" s="22">
        <f t="shared" si="23"/>
        <v>0.56000000000000005</v>
      </c>
      <c r="D224" s="22">
        <f t="shared" si="24"/>
        <v>0.55632183908045973</v>
      </c>
      <c r="E224" s="20">
        <v>56</v>
      </c>
      <c r="F224" s="20">
        <v>42</v>
      </c>
      <c r="G224" s="20">
        <v>242</v>
      </c>
      <c r="H224" s="20">
        <v>192</v>
      </c>
      <c r="I224" s="22">
        <v>0</v>
      </c>
      <c r="K224" s="16">
        <v>27040</v>
      </c>
      <c r="L224" s="18">
        <v>0</v>
      </c>
    </row>
    <row r="225" spans="1:12">
      <c r="A225" s="21">
        <v>27041</v>
      </c>
      <c r="B225" s="20">
        <v>7.2</v>
      </c>
      <c r="C225" s="22">
        <f t="shared" si="23"/>
        <v>0.56000000000000005</v>
      </c>
      <c r="D225" s="22">
        <f t="shared" si="24"/>
        <v>0.55632183908045973</v>
      </c>
      <c r="E225" s="20">
        <v>56</v>
      </c>
      <c r="F225" s="20">
        <v>42</v>
      </c>
      <c r="G225" s="20">
        <v>242</v>
      </c>
      <c r="H225" s="20">
        <v>192</v>
      </c>
      <c r="I225" s="22">
        <v>0</v>
      </c>
      <c r="K225" s="16">
        <v>27041</v>
      </c>
      <c r="L225" s="18">
        <v>0</v>
      </c>
    </row>
    <row r="226" spans="1:12">
      <c r="A226" s="21">
        <v>27395</v>
      </c>
      <c r="B226" s="20">
        <v>8.1</v>
      </c>
      <c r="C226" s="22">
        <f t="shared" si="23"/>
        <v>0.56000000000000005</v>
      </c>
      <c r="D226" s="22">
        <f t="shared" si="24"/>
        <v>0.55632183908045973</v>
      </c>
      <c r="E226" s="20">
        <v>56</v>
      </c>
      <c r="F226" s="20">
        <v>42</v>
      </c>
      <c r="G226" s="20">
        <v>242</v>
      </c>
      <c r="H226" s="20">
        <v>192</v>
      </c>
      <c r="I226" s="24">
        <v>0</v>
      </c>
      <c r="K226" s="16">
        <v>27395</v>
      </c>
      <c r="L226" s="18">
        <v>0</v>
      </c>
    </row>
    <row r="227" spans="1:12">
      <c r="A227" s="21">
        <v>27396</v>
      </c>
      <c r="B227" s="20">
        <v>8.1</v>
      </c>
      <c r="C227" s="22">
        <f t="shared" si="23"/>
        <v>0.61</v>
      </c>
      <c r="D227" s="22">
        <f t="shared" si="24"/>
        <v>0.66896551724137931</v>
      </c>
      <c r="E227" s="20">
        <v>61</v>
      </c>
      <c r="F227" s="20">
        <v>37</v>
      </c>
      <c r="G227" s="20">
        <v>291</v>
      </c>
      <c r="H227" s="20">
        <v>144</v>
      </c>
      <c r="I227" s="22">
        <v>0</v>
      </c>
      <c r="K227" s="16">
        <v>27396</v>
      </c>
      <c r="L227" s="18">
        <v>0</v>
      </c>
    </row>
    <row r="228" spans="1:12">
      <c r="A228" s="21">
        <v>27397</v>
      </c>
      <c r="B228" s="20">
        <v>8.6</v>
      </c>
      <c r="C228" s="22">
        <f t="shared" si="23"/>
        <v>0.61</v>
      </c>
      <c r="D228" s="22">
        <f t="shared" si="24"/>
        <v>0.66896551724137931</v>
      </c>
      <c r="E228" s="20">
        <v>61</v>
      </c>
      <c r="F228" s="20">
        <v>37</v>
      </c>
      <c r="G228" s="20">
        <v>291</v>
      </c>
      <c r="H228" s="20">
        <v>144</v>
      </c>
      <c r="I228" s="22">
        <v>0</v>
      </c>
      <c r="K228" s="16">
        <v>27397</v>
      </c>
      <c r="L228" s="18">
        <v>0</v>
      </c>
    </row>
    <row r="229" spans="1:12">
      <c r="A229" s="21">
        <v>27398</v>
      </c>
      <c r="B229" s="20">
        <v>8.8000000000000007</v>
      </c>
      <c r="C229" s="22">
        <f t="shared" si="23"/>
        <v>0.61</v>
      </c>
      <c r="D229" s="22">
        <f t="shared" si="24"/>
        <v>0.66896551724137931</v>
      </c>
      <c r="E229" s="20">
        <v>61</v>
      </c>
      <c r="F229" s="20">
        <v>37</v>
      </c>
      <c r="G229" s="20">
        <v>291</v>
      </c>
      <c r="H229" s="20">
        <v>144</v>
      </c>
      <c r="I229" s="22">
        <v>0</v>
      </c>
      <c r="K229" s="16">
        <v>27398</v>
      </c>
      <c r="L229" s="18">
        <v>0</v>
      </c>
    </row>
    <row r="230" spans="1:12">
      <c r="A230" s="21">
        <v>27399</v>
      </c>
      <c r="B230" s="20">
        <v>9</v>
      </c>
      <c r="C230" s="22">
        <f t="shared" si="23"/>
        <v>0.61</v>
      </c>
      <c r="D230" s="22">
        <f t="shared" si="24"/>
        <v>0.66896551724137931</v>
      </c>
      <c r="E230" s="20">
        <v>61</v>
      </c>
      <c r="F230" s="20">
        <v>37</v>
      </c>
      <c r="G230" s="20">
        <v>291</v>
      </c>
      <c r="H230" s="20">
        <v>144</v>
      </c>
      <c r="I230" s="22">
        <v>0</v>
      </c>
      <c r="K230" s="16">
        <v>27399</v>
      </c>
      <c r="L230" s="18">
        <v>0</v>
      </c>
    </row>
    <row r="231" spans="1:12">
      <c r="A231" s="21">
        <v>27400</v>
      </c>
      <c r="B231" s="20">
        <v>8.8000000000000007</v>
      </c>
      <c r="C231" s="22">
        <f t="shared" si="23"/>
        <v>0.61</v>
      </c>
      <c r="D231" s="22">
        <f t="shared" si="24"/>
        <v>0.66896551724137931</v>
      </c>
      <c r="E231" s="20">
        <v>61</v>
      </c>
      <c r="F231" s="20">
        <v>37</v>
      </c>
      <c r="G231" s="20">
        <v>291</v>
      </c>
      <c r="H231" s="20">
        <v>144</v>
      </c>
      <c r="I231" s="22">
        <v>0</v>
      </c>
      <c r="K231" s="16">
        <v>27400</v>
      </c>
      <c r="L231" s="18">
        <v>0</v>
      </c>
    </row>
    <row r="232" spans="1:12">
      <c r="A232" s="21">
        <v>27401</v>
      </c>
      <c r="B232" s="20">
        <v>8.6</v>
      </c>
      <c r="C232" s="22">
        <f t="shared" si="23"/>
        <v>0.61</v>
      </c>
      <c r="D232" s="22">
        <f t="shared" si="24"/>
        <v>0.66896551724137931</v>
      </c>
      <c r="E232" s="20">
        <v>61</v>
      </c>
      <c r="F232" s="20">
        <v>37</v>
      </c>
      <c r="G232" s="20">
        <v>291</v>
      </c>
      <c r="H232" s="20">
        <v>144</v>
      </c>
      <c r="I232" s="22">
        <v>0</v>
      </c>
      <c r="K232" s="16">
        <v>27401</v>
      </c>
      <c r="L232" s="18">
        <v>0</v>
      </c>
    </row>
    <row r="233" spans="1:12">
      <c r="A233" s="21">
        <v>27402</v>
      </c>
      <c r="B233" s="20">
        <v>8.4</v>
      </c>
      <c r="C233" s="22">
        <f t="shared" si="23"/>
        <v>0.61</v>
      </c>
      <c r="D233" s="22">
        <f t="shared" si="24"/>
        <v>0.66896551724137931</v>
      </c>
      <c r="E233" s="20">
        <v>61</v>
      </c>
      <c r="F233" s="20">
        <v>37</v>
      </c>
      <c r="G233" s="20">
        <v>291</v>
      </c>
      <c r="H233" s="20">
        <v>144</v>
      </c>
      <c r="I233" s="22">
        <v>0</v>
      </c>
      <c r="K233" s="16">
        <v>27402</v>
      </c>
      <c r="L233" s="18">
        <v>0</v>
      </c>
    </row>
    <row r="234" spans="1:12">
      <c r="A234" s="21">
        <v>27403</v>
      </c>
      <c r="B234" s="20">
        <v>8.4</v>
      </c>
      <c r="C234" s="22">
        <f t="shared" si="23"/>
        <v>0.61</v>
      </c>
      <c r="D234" s="22">
        <f t="shared" si="24"/>
        <v>0.66896551724137931</v>
      </c>
      <c r="E234" s="20">
        <v>61</v>
      </c>
      <c r="F234" s="20">
        <v>37</v>
      </c>
      <c r="G234" s="20">
        <v>291</v>
      </c>
      <c r="H234" s="20">
        <v>144</v>
      </c>
      <c r="I234" s="22">
        <v>0</v>
      </c>
      <c r="K234" s="16">
        <v>27403</v>
      </c>
      <c r="L234" s="18">
        <v>0</v>
      </c>
    </row>
    <row r="235" spans="1:12">
      <c r="A235" s="21">
        <v>27404</v>
      </c>
      <c r="B235" s="20">
        <v>8.4</v>
      </c>
      <c r="C235" s="22">
        <f t="shared" si="23"/>
        <v>0.61</v>
      </c>
      <c r="D235" s="22">
        <f t="shared" si="24"/>
        <v>0.66896551724137931</v>
      </c>
      <c r="E235" s="20">
        <v>61</v>
      </c>
      <c r="F235" s="20">
        <v>37</v>
      </c>
      <c r="G235" s="20">
        <v>291</v>
      </c>
      <c r="H235" s="20">
        <v>144</v>
      </c>
      <c r="I235" s="22">
        <v>0</v>
      </c>
      <c r="K235" s="16">
        <v>27404</v>
      </c>
      <c r="L235" s="18">
        <v>0</v>
      </c>
    </row>
    <row r="236" spans="1:12">
      <c r="A236" s="21">
        <v>27405</v>
      </c>
      <c r="B236" s="20">
        <v>8.3000000000000007</v>
      </c>
      <c r="C236" s="22">
        <f t="shared" si="23"/>
        <v>0.61</v>
      </c>
      <c r="D236" s="22">
        <f t="shared" si="24"/>
        <v>0.66896551724137931</v>
      </c>
      <c r="E236" s="20">
        <v>61</v>
      </c>
      <c r="F236" s="20">
        <v>37</v>
      </c>
      <c r="G236" s="20">
        <v>291</v>
      </c>
      <c r="H236" s="20">
        <v>144</v>
      </c>
      <c r="I236" s="22">
        <v>0</v>
      </c>
      <c r="K236" s="16">
        <v>27405</v>
      </c>
      <c r="L236" s="18">
        <v>0</v>
      </c>
    </row>
    <row r="237" spans="1:12">
      <c r="A237" s="21">
        <v>27406</v>
      </c>
      <c r="B237" s="20">
        <v>8.1999999999999993</v>
      </c>
      <c r="C237" s="22">
        <f t="shared" si="23"/>
        <v>0.61</v>
      </c>
      <c r="D237" s="22">
        <f t="shared" si="24"/>
        <v>0.66896551724137931</v>
      </c>
      <c r="E237" s="20">
        <v>61</v>
      </c>
      <c r="F237" s="20">
        <v>37</v>
      </c>
      <c r="G237" s="20">
        <v>291</v>
      </c>
      <c r="H237" s="20">
        <v>144</v>
      </c>
      <c r="I237" s="22">
        <v>0</v>
      </c>
      <c r="K237" s="16">
        <v>27406</v>
      </c>
      <c r="L237" s="18">
        <v>0</v>
      </c>
    </row>
    <row r="238" spans="1:12">
      <c r="A238" s="21">
        <v>27760</v>
      </c>
      <c r="B238" s="20">
        <v>7.9</v>
      </c>
      <c r="C238" s="22">
        <f t="shared" si="23"/>
        <v>0.61</v>
      </c>
      <c r="D238" s="22">
        <f t="shared" si="24"/>
        <v>0.66896551724137931</v>
      </c>
      <c r="E238" s="20">
        <v>61</v>
      </c>
      <c r="F238" s="20">
        <v>37</v>
      </c>
      <c r="G238" s="20">
        <v>291</v>
      </c>
      <c r="H238" s="20">
        <v>144</v>
      </c>
      <c r="I238" s="22">
        <v>0</v>
      </c>
      <c r="K238" s="16">
        <v>27760</v>
      </c>
      <c r="L238" s="18">
        <v>0</v>
      </c>
    </row>
    <row r="239" spans="1:12">
      <c r="A239" s="21">
        <v>27761</v>
      </c>
      <c r="B239" s="20">
        <v>7.7</v>
      </c>
      <c r="C239" s="22">
        <f t="shared" si="23"/>
        <v>0.61</v>
      </c>
      <c r="D239" s="22">
        <f t="shared" si="24"/>
        <v>0.66896551724137931</v>
      </c>
      <c r="E239" s="20">
        <v>61</v>
      </c>
      <c r="F239" s="20">
        <v>37</v>
      </c>
      <c r="G239" s="20">
        <v>291</v>
      </c>
      <c r="H239" s="20">
        <v>144</v>
      </c>
      <c r="I239" s="22">
        <v>0</v>
      </c>
      <c r="K239" s="16">
        <v>27761</v>
      </c>
      <c r="L239" s="18">
        <v>0</v>
      </c>
    </row>
    <row r="240" spans="1:12">
      <c r="A240" s="21">
        <v>27762</v>
      </c>
      <c r="B240" s="20">
        <v>7.6</v>
      </c>
      <c r="C240" s="22">
        <f t="shared" si="23"/>
        <v>0.61</v>
      </c>
      <c r="D240" s="22">
        <f t="shared" si="24"/>
        <v>0.66896551724137931</v>
      </c>
      <c r="E240" s="20">
        <v>61</v>
      </c>
      <c r="F240" s="20">
        <v>37</v>
      </c>
      <c r="G240" s="20">
        <v>291</v>
      </c>
      <c r="H240" s="20">
        <v>144</v>
      </c>
      <c r="I240" s="22">
        <v>0</v>
      </c>
      <c r="K240" s="16">
        <v>27762</v>
      </c>
      <c r="L240" s="18">
        <v>0</v>
      </c>
    </row>
    <row r="241" spans="1:12">
      <c r="A241" s="21">
        <v>27763</v>
      </c>
      <c r="B241" s="20">
        <v>7.7</v>
      </c>
      <c r="C241" s="22">
        <f t="shared" si="23"/>
        <v>0.61</v>
      </c>
      <c r="D241" s="22">
        <f t="shared" si="24"/>
        <v>0.66896551724137931</v>
      </c>
      <c r="E241" s="20">
        <v>61</v>
      </c>
      <c r="F241" s="20">
        <v>37</v>
      </c>
      <c r="G241" s="20">
        <v>291</v>
      </c>
      <c r="H241" s="20">
        <v>144</v>
      </c>
      <c r="I241" s="22">
        <v>0</v>
      </c>
      <c r="K241" s="16">
        <v>27763</v>
      </c>
      <c r="L241" s="18">
        <v>0</v>
      </c>
    </row>
    <row r="242" spans="1:12">
      <c r="A242" s="21">
        <v>27764</v>
      </c>
      <c r="B242" s="20">
        <v>7.4</v>
      </c>
      <c r="C242" s="22">
        <f t="shared" si="23"/>
        <v>0.61</v>
      </c>
      <c r="D242" s="22">
        <f t="shared" si="24"/>
        <v>0.66896551724137931</v>
      </c>
      <c r="E242" s="20">
        <v>61</v>
      </c>
      <c r="F242" s="20">
        <v>37</v>
      </c>
      <c r="G242" s="20">
        <v>291</v>
      </c>
      <c r="H242" s="20">
        <v>144</v>
      </c>
      <c r="I242" s="22">
        <v>0</v>
      </c>
      <c r="K242" s="16">
        <v>27764</v>
      </c>
      <c r="L242" s="18">
        <v>0</v>
      </c>
    </row>
    <row r="243" spans="1:12">
      <c r="A243" s="21">
        <v>27765</v>
      </c>
      <c r="B243" s="20">
        <v>7.6</v>
      </c>
      <c r="C243" s="22">
        <f t="shared" si="23"/>
        <v>0.61</v>
      </c>
      <c r="D243" s="22">
        <f t="shared" si="24"/>
        <v>0.66896551724137931</v>
      </c>
      <c r="E243" s="20">
        <v>61</v>
      </c>
      <c r="F243" s="20">
        <v>37</v>
      </c>
      <c r="G243" s="20">
        <v>291</v>
      </c>
      <c r="H243" s="20">
        <v>144</v>
      </c>
      <c r="I243" s="22">
        <v>0</v>
      </c>
      <c r="K243" s="16">
        <v>27765</v>
      </c>
      <c r="L243" s="18">
        <v>0</v>
      </c>
    </row>
    <row r="244" spans="1:12">
      <c r="A244" s="21">
        <v>27766</v>
      </c>
      <c r="B244" s="20">
        <v>7.8</v>
      </c>
      <c r="C244" s="22">
        <f t="shared" si="23"/>
        <v>0.61</v>
      </c>
      <c r="D244" s="22">
        <f t="shared" si="24"/>
        <v>0.66896551724137931</v>
      </c>
      <c r="E244" s="20">
        <v>61</v>
      </c>
      <c r="F244" s="20">
        <v>37</v>
      </c>
      <c r="G244" s="20">
        <v>291</v>
      </c>
      <c r="H244" s="20">
        <v>144</v>
      </c>
      <c r="I244" s="22">
        <v>0</v>
      </c>
      <c r="K244" s="16">
        <v>27766</v>
      </c>
      <c r="L244" s="18">
        <v>0</v>
      </c>
    </row>
    <row r="245" spans="1:12">
      <c r="A245" s="21">
        <v>27767</v>
      </c>
      <c r="B245" s="20">
        <v>7.8</v>
      </c>
      <c r="C245" s="22">
        <f t="shared" si="23"/>
        <v>0.61</v>
      </c>
      <c r="D245" s="22">
        <f t="shared" si="24"/>
        <v>0.66896551724137931</v>
      </c>
      <c r="E245" s="20">
        <v>61</v>
      </c>
      <c r="F245" s="20">
        <v>37</v>
      </c>
      <c r="G245" s="20">
        <v>291</v>
      </c>
      <c r="H245" s="20">
        <v>144</v>
      </c>
      <c r="I245" s="22">
        <v>0</v>
      </c>
      <c r="K245" s="16">
        <v>27767</v>
      </c>
      <c r="L245" s="18">
        <v>0</v>
      </c>
    </row>
    <row r="246" spans="1:12">
      <c r="A246" s="21">
        <v>27768</v>
      </c>
      <c r="B246" s="20">
        <v>7.6</v>
      </c>
      <c r="C246" s="22">
        <f t="shared" si="23"/>
        <v>0.61</v>
      </c>
      <c r="D246" s="22">
        <f t="shared" si="24"/>
        <v>0.66896551724137931</v>
      </c>
      <c r="E246" s="20">
        <v>61</v>
      </c>
      <c r="F246" s="20">
        <v>37</v>
      </c>
      <c r="G246" s="20">
        <v>291</v>
      </c>
      <c r="H246" s="20">
        <v>144</v>
      </c>
      <c r="I246" s="22">
        <v>0</v>
      </c>
      <c r="K246" s="16">
        <v>27768</v>
      </c>
      <c r="L246" s="18">
        <v>0</v>
      </c>
    </row>
    <row r="247" spans="1:12">
      <c r="A247" s="21">
        <v>27769</v>
      </c>
      <c r="B247" s="20">
        <v>7.7</v>
      </c>
      <c r="C247" s="22">
        <f t="shared" si="23"/>
        <v>0.61</v>
      </c>
      <c r="D247" s="22">
        <f t="shared" si="24"/>
        <v>0.66896551724137931</v>
      </c>
      <c r="E247" s="20">
        <v>61</v>
      </c>
      <c r="F247" s="20">
        <v>37</v>
      </c>
      <c r="G247" s="20">
        <v>291</v>
      </c>
      <c r="H247" s="20">
        <v>144</v>
      </c>
      <c r="I247" s="22">
        <v>0</v>
      </c>
      <c r="K247" s="16">
        <v>27769</v>
      </c>
      <c r="L247" s="18">
        <v>0</v>
      </c>
    </row>
    <row r="248" spans="1:12">
      <c r="A248" s="21">
        <v>27770</v>
      </c>
      <c r="B248" s="20">
        <v>7.8</v>
      </c>
      <c r="C248" s="22">
        <f t="shared" si="23"/>
        <v>0.61</v>
      </c>
      <c r="D248" s="22">
        <f t="shared" si="24"/>
        <v>0.66896551724137931</v>
      </c>
      <c r="E248" s="20">
        <v>61</v>
      </c>
      <c r="F248" s="20">
        <v>37</v>
      </c>
      <c r="G248" s="20">
        <v>291</v>
      </c>
      <c r="H248" s="20">
        <v>144</v>
      </c>
      <c r="I248" s="22">
        <v>0</v>
      </c>
      <c r="K248" s="16">
        <v>27770</v>
      </c>
      <c r="L248" s="18">
        <v>0</v>
      </c>
    </row>
    <row r="249" spans="1:12">
      <c r="A249" s="21">
        <v>27771</v>
      </c>
      <c r="B249" s="20">
        <v>7.8</v>
      </c>
      <c r="C249" s="22">
        <f t="shared" si="23"/>
        <v>0.61</v>
      </c>
      <c r="D249" s="22">
        <f t="shared" si="24"/>
        <v>0.66896551724137931</v>
      </c>
      <c r="E249" s="20">
        <v>61</v>
      </c>
      <c r="F249" s="20">
        <v>37</v>
      </c>
      <c r="G249" s="20">
        <v>291</v>
      </c>
      <c r="H249" s="20">
        <v>144</v>
      </c>
      <c r="I249" s="22">
        <v>0</v>
      </c>
      <c r="K249" s="16">
        <v>27771</v>
      </c>
      <c r="L249" s="18">
        <v>0</v>
      </c>
    </row>
    <row r="250" spans="1:12">
      <c r="A250" s="21">
        <v>28126</v>
      </c>
      <c r="B250" s="20">
        <v>7.5</v>
      </c>
      <c r="C250" s="22">
        <f t="shared" si="23"/>
        <v>0.61</v>
      </c>
      <c r="D250" s="22">
        <f t="shared" si="24"/>
        <v>0.66896551724137931</v>
      </c>
      <c r="E250" s="20">
        <v>61</v>
      </c>
      <c r="F250" s="20">
        <v>37</v>
      </c>
      <c r="G250" s="20">
        <v>291</v>
      </c>
      <c r="H250" s="20">
        <v>144</v>
      </c>
      <c r="I250" s="23">
        <v>1</v>
      </c>
      <c r="K250" s="16">
        <v>28126</v>
      </c>
      <c r="L250" s="18">
        <v>1</v>
      </c>
    </row>
    <row r="251" spans="1:12">
      <c r="A251" s="21">
        <v>28127</v>
      </c>
      <c r="B251" s="20">
        <v>7.6</v>
      </c>
      <c r="C251" s="22">
        <f t="shared" si="23"/>
        <v>0.61</v>
      </c>
      <c r="D251" s="22">
        <f t="shared" si="24"/>
        <v>0.671264367816092</v>
      </c>
      <c r="E251" s="20">
        <v>61</v>
      </c>
      <c r="F251" s="20">
        <v>38</v>
      </c>
      <c r="G251" s="20">
        <v>292</v>
      </c>
      <c r="H251" s="20">
        <v>143</v>
      </c>
      <c r="I251" s="22">
        <v>1</v>
      </c>
      <c r="K251" s="16">
        <v>28127</v>
      </c>
      <c r="L251" s="18">
        <v>1</v>
      </c>
    </row>
    <row r="252" spans="1:12">
      <c r="A252" s="21">
        <v>28128</v>
      </c>
      <c r="B252" s="20">
        <v>7.4</v>
      </c>
      <c r="C252" s="22">
        <f t="shared" si="23"/>
        <v>0.61</v>
      </c>
      <c r="D252" s="22">
        <f t="shared" si="24"/>
        <v>0.671264367816092</v>
      </c>
      <c r="E252" s="20">
        <v>61</v>
      </c>
      <c r="F252" s="20">
        <v>38</v>
      </c>
      <c r="G252" s="20">
        <v>292</v>
      </c>
      <c r="H252" s="20">
        <v>143</v>
      </c>
      <c r="I252" s="22">
        <v>1</v>
      </c>
      <c r="K252" s="16">
        <v>28128</v>
      </c>
      <c r="L252" s="18">
        <v>1</v>
      </c>
    </row>
    <row r="253" spans="1:12">
      <c r="A253" s="21">
        <v>28129</v>
      </c>
      <c r="B253" s="20">
        <v>7.2</v>
      </c>
      <c r="C253" s="22">
        <f t="shared" si="23"/>
        <v>0.61</v>
      </c>
      <c r="D253" s="22">
        <f t="shared" si="24"/>
        <v>0.671264367816092</v>
      </c>
      <c r="E253" s="20">
        <v>61</v>
      </c>
      <c r="F253" s="20">
        <v>38</v>
      </c>
      <c r="G253" s="20">
        <v>292</v>
      </c>
      <c r="H253" s="20">
        <v>143</v>
      </c>
      <c r="I253" s="22">
        <v>1</v>
      </c>
      <c r="K253" s="16">
        <v>28129</v>
      </c>
      <c r="L253" s="18">
        <v>1</v>
      </c>
    </row>
    <row r="254" spans="1:12">
      <c r="A254" s="21">
        <v>28130</v>
      </c>
      <c r="B254" s="20">
        <v>7</v>
      </c>
      <c r="C254" s="22">
        <f t="shared" si="23"/>
        <v>0.61</v>
      </c>
      <c r="D254" s="22">
        <f t="shared" si="24"/>
        <v>0.671264367816092</v>
      </c>
      <c r="E254" s="20">
        <v>61</v>
      </c>
      <c r="F254" s="20">
        <v>38</v>
      </c>
      <c r="G254" s="20">
        <v>292</v>
      </c>
      <c r="H254" s="20">
        <v>143</v>
      </c>
      <c r="I254" s="22">
        <v>1</v>
      </c>
      <c r="K254" s="16">
        <v>28130</v>
      </c>
      <c r="L254" s="18">
        <v>1</v>
      </c>
    </row>
    <row r="255" spans="1:12">
      <c r="A255" s="21">
        <v>28131</v>
      </c>
      <c r="B255" s="20">
        <v>7.2</v>
      </c>
      <c r="C255" s="22">
        <f t="shared" si="23"/>
        <v>0.61</v>
      </c>
      <c r="D255" s="22">
        <f t="shared" si="24"/>
        <v>0.671264367816092</v>
      </c>
      <c r="E255" s="20">
        <v>61</v>
      </c>
      <c r="F255" s="20">
        <v>38</v>
      </c>
      <c r="G255" s="20">
        <v>292</v>
      </c>
      <c r="H255" s="20">
        <v>143</v>
      </c>
      <c r="I255" s="22">
        <v>1</v>
      </c>
      <c r="K255" s="16">
        <v>28131</v>
      </c>
      <c r="L255" s="18">
        <v>1</v>
      </c>
    </row>
    <row r="256" spans="1:12">
      <c r="A256" s="21">
        <v>28132</v>
      </c>
      <c r="B256" s="20">
        <v>6.9</v>
      </c>
      <c r="C256" s="22">
        <f t="shared" si="23"/>
        <v>0.61</v>
      </c>
      <c r="D256" s="22">
        <f t="shared" si="24"/>
        <v>0.671264367816092</v>
      </c>
      <c r="E256" s="20">
        <v>61</v>
      </c>
      <c r="F256" s="20">
        <v>38</v>
      </c>
      <c r="G256" s="20">
        <v>292</v>
      </c>
      <c r="H256" s="20">
        <v>143</v>
      </c>
      <c r="I256" s="22">
        <v>1</v>
      </c>
      <c r="K256" s="16">
        <v>28132</v>
      </c>
      <c r="L256" s="18">
        <v>1</v>
      </c>
    </row>
    <row r="257" spans="1:12">
      <c r="A257" s="21">
        <v>28133</v>
      </c>
      <c r="B257" s="20">
        <v>7</v>
      </c>
      <c r="C257" s="22">
        <f t="shared" si="23"/>
        <v>0.61</v>
      </c>
      <c r="D257" s="22">
        <f t="shared" si="24"/>
        <v>0.671264367816092</v>
      </c>
      <c r="E257" s="20">
        <v>61</v>
      </c>
      <c r="F257" s="20">
        <v>38</v>
      </c>
      <c r="G257" s="20">
        <v>292</v>
      </c>
      <c r="H257" s="20">
        <v>143</v>
      </c>
      <c r="I257" s="22">
        <v>1</v>
      </c>
      <c r="K257" s="16">
        <v>28133</v>
      </c>
      <c r="L257" s="18">
        <v>1</v>
      </c>
    </row>
    <row r="258" spans="1:12">
      <c r="A258" s="21">
        <v>28134</v>
      </c>
      <c r="B258" s="20">
        <v>6.8</v>
      </c>
      <c r="C258" s="22">
        <f t="shared" si="23"/>
        <v>0.61</v>
      </c>
      <c r="D258" s="22">
        <f t="shared" si="24"/>
        <v>0.671264367816092</v>
      </c>
      <c r="E258" s="20">
        <v>61</v>
      </c>
      <c r="F258" s="20">
        <v>38</v>
      </c>
      <c r="G258" s="20">
        <v>292</v>
      </c>
      <c r="H258" s="20">
        <v>143</v>
      </c>
      <c r="I258" s="22">
        <v>1</v>
      </c>
      <c r="K258" s="16">
        <v>28134</v>
      </c>
      <c r="L258" s="18">
        <v>1</v>
      </c>
    </row>
    <row r="259" spans="1:12">
      <c r="A259" s="21">
        <v>28135</v>
      </c>
      <c r="B259" s="20">
        <v>6.8</v>
      </c>
      <c r="C259" s="22">
        <f t="shared" si="23"/>
        <v>0.61</v>
      </c>
      <c r="D259" s="22">
        <f t="shared" si="24"/>
        <v>0.671264367816092</v>
      </c>
      <c r="E259" s="20">
        <v>61</v>
      </c>
      <c r="F259" s="20">
        <v>38</v>
      </c>
      <c r="G259" s="20">
        <v>292</v>
      </c>
      <c r="H259" s="20">
        <v>143</v>
      </c>
      <c r="I259" s="22">
        <v>1</v>
      </c>
      <c r="K259" s="16">
        <v>28135</v>
      </c>
      <c r="L259" s="18">
        <v>1</v>
      </c>
    </row>
    <row r="260" spans="1:12">
      <c r="A260" s="21">
        <v>28136</v>
      </c>
      <c r="B260" s="20">
        <v>6.8</v>
      </c>
      <c r="C260" s="22">
        <f t="shared" si="23"/>
        <v>0.61</v>
      </c>
      <c r="D260" s="22">
        <f t="shared" si="24"/>
        <v>0.671264367816092</v>
      </c>
      <c r="E260" s="20">
        <v>61</v>
      </c>
      <c r="F260" s="20">
        <v>38</v>
      </c>
      <c r="G260" s="20">
        <v>292</v>
      </c>
      <c r="H260" s="20">
        <v>143</v>
      </c>
      <c r="I260" s="22">
        <v>1</v>
      </c>
      <c r="K260" s="16">
        <v>28136</v>
      </c>
      <c r="L260" s="18">
        <v>1</v>
      </c>
    </row>
    <row r="261" spans="1:12">
      <c r="A261" s="21">
        <v>28137</v>
      </c>
      <c r="B261" s="20">
        <v>6.4</v>
      </c>
      <c r="C261" s="22">
        <f t="shared" si="23"/>
        <v>0.61</v>
      </c>
      <c r="D261" s="22">
        <f t="shared" si="24"/>
        <v>0.671264367816092</v>
      </c>
      <c r="E261" s="20">
        <v>61</v>
      </c>
      <c r="F261" s="20">
        <v>38</v>
      </c>
      <c r="G261" s="20">
        <v>292</v>
      </c>
      <c r="H261" s="20">
        <v>143</v>
      </c>
      <c r="I261" s="22">
        <v>1</v>
      </c>
      <c r="K261" s="16">
        <v>28137</v>
      </c>
      <c r="L261" s="18">
        <v>1</v>
      </c>
    </row>
    <row r="262" spans="1:12">
      <c r="A262" s="21">
        <v>28491</v>
      </c>
      <c r="B262" s="20">
        <v>6.4</v>
      </c>
      <c r="C262" s="22">
        <f t="shared" si="23"/>
        <v>0.61</v>
      </c>
      <c r="D262" s="22">
        <f t="shared" si="24"/>
        <v>0.671264367816092</v>
      </c>
      <c r="E262" s="20">
        <v>61</v>
      </c>
      <c r="F262" s="20">
        <v>38</v>
      </c>
      <c r="G262" s="20">
        <v>292</v>
      </c>
      <c r="H262" s="20">
        <v>143</v>
      </c>
      <c r="I262" s="22">
        <v>1</v>
      </c>
      <c r="K262" s="16">
        <v>28491</v>
      </c>
      <c r="L262" s="18">
        <v>1</v>
      </c>
    </row>
    <row r="263" spans="1:12">
      <c r="A263" s="21">
        <v>28492</v>
      </c>
      <c r="B263" s="20">
        <v>6.3</v>
      </c>
      <c r="C263" s="22">
        <f t="shared" si="23"/>
        <v>0.61</v>
      </c>
      <c r="D263" s="22">
        <f t="shared" si="24"/>
        <v>0.671264367816092</v>
      </c>
      <c r="E263" s="20">
        <v>61</v>
      </c>
      <c r="F263" s="20">
        <v>38</v>
      </c>
      <c r="G263" s="20">
        <v>292</v>
      </c>
      <c r="H263" s="20">
        <v>143</v>
      </c>
      <c r="I263" s="22">
        <v>1</v>
      </c>
      <c r="K263" s="16">
        <v>28492</v>
      </c>
      <c r="L263" s="18">
        <v>1</v>
      </c>
    </row>
    <row r="264" spans="1:12">
      <c r="A264" s="21">
        <v>28493</v>
      </c>
      <c r="B264" s="20">
        <v>6.3</v>
      </c>
      <c r="C264" s="22">
        <f t="shared" si="23"/>
        <v>0.61</v>
      </c>
      <c r="D264" s="22">
        <f t="shared" si="24"/>
        <v>0.671264367816092</v>
      </c>
      <c r="E264" s="20">
        <v>61</v>
      </c>
      <c r="F264" s="20">
        <v>38</v>
      </c>
      <c r="G264" s="20">
        <v>292</v>
      </c>
      <c r="H264" s="20">
        <v>143</v>
      </c>
      <c r="I264" s="22">
        <v>1</v>
      </c>
      <c r="K264" s="16">
        <v>28493</v>
      </c>
      <c r="L264" s="18">
        <v>1</v>
      </c>
    </row>
    <row r="265" spans="1:12">
      <c r="A265" s="21">
        <v>28494</v>
      </c>
      <c r="B265" s="20">
        <v>6.1</v>
      </c>
      <c r="C265" s="22">
        <f t="shared" si="23"/>
        <v>0.61</v>
      </c>
      <c r="D265" s="22">
        <f t="shared" si="24"/>
        <v>0.671264367816092</v>
      </c>
      <c r="E265" s="20">
        <v>61</v>
      </c>
      <c r="F265" s="20">
        <v>38</v>
      </c>
      <c r="G265" s="20">
        <v>292</v>
      </c>
      <c r="H265" s="20">
        <v>143</v>
      </c>
      <c r="I265" s="22">
        <v>1</v>
      </c>
      <c r="K265" s="16">
        <v>28494</v>
      </c>
      <c r="L265" s="18">
        <v>1</v>
      </c>
    </row>
    <row r="266" spans="1:12">
      <c r="A266" s="21">
        <v>28495</v>
      </c>
      <c r="B266" s="20">
        <v>6</v>
      </c>
      <c r="C266" s="22">
        <f t="shared" si="23"/>
        <v>0.61</v>
      </c>
      <c r="D266" s="22">
        <f t="shared" si="24"/>
        <v>0.671264367816092</v>
      </c>
      <c r="E266" s="20">
        <v>61</v>
      </c>
      <c r="F266" s="20">
        <v>38</v>
      </c>
      <c r="G266" s="20">
        <v>292</v>
      </c>
      <c r="H266" s="20">
        <v>143</v>
      </c>
      <c r="I266" s="22">
        <v>1</v>
      </c>
      <c r="K266" s="16">
        <v>28495</v>
      </c>
      <c r="L266" s="18">
        <v>1</v>
      </c>
    </row>
    <row r="267" spans="1:12">
      <c r="A267" s="21">
        <v>28496</v>
      </c>
      <c r="B267" s="20">
        <v>5.9</v>
      </c>
      <c r="C267" s="22">
        <f t="shared" si="23"/>
        <v>0.61</v>
      </c>
      <c r="D267" s="22">
        <f t="shared" si="24"/>
        <v>0.671264367816092</v>
      </c>
      <c r="E267" s="20">
        <v>61</v>
      </c>
      <c r="F267" s="20">
        <v>38</v>
      </c>
      <c r="G267" s="20">
        <v>292</v>
      </c>
      <c r="H267" s="20">
        <v>143</v>
      </c>
      <c r="I267" s="22">
        <v>1</v>
      </c>
      <c r="K267" s="16">
        <v>28496</v>
      </c>
      <c r="L267" s="18">
        <v>1</v>
      </c>
    </row>
    <row r="268" spans="1:12">
      <c r="A268" s="21">
        <v>28497</v>
      </c>
      <c r="B268" s="20">
        <v>6.2</v>
      </c>
      <c r="C268" s="22">
        <f t="shared" si="23"/>
        <v>0.61</v>
      </c>
      <c r="D268" s="22">
        <f t="shared" si="24"/>
        <v>0.671264367816092</v>
      </c>
      <c r="E268" s="20">
        <v>61</v>
      </c>
      <c r="F268" s="20">
        <v>38</v>
      </c>
      <c r="G268" s="20">
        <v>292</v>
      </c>
      <c r="H268" s="20">
        <v>143</v>
      </c>
      <c r="I268" s="22">
        <v>1</v>
      </c>
      <c r="K268" s="16">
        <v>28497</v>
      </c>
      <c r="L268" s="18">
        <v>1</v>
      </c>
    </row>
    <row r="269" spans="1:12">
      <c r="A269" s="21">
        <v>28498</v>
      </c>
      <c r="B269" s="20">
        <v>5.9</v>
      </c>
      <c r="C269" s="22">
        <f t="shared" si="23"/>
        <v>0.61</v>
      </c>
      <c r="D269" s="22">
        <f t="shared" si="24"/>
        <v>0.671264367816092</v>
      </c>
      <c r="E269" s="20">
        <v>61</v>
      </c>
      <c r="F269" s="20">
        <v>38</v>
      </c>
      <c r="G269" s="20">
        <v>292</v>
      </c>
      <c r="H269" s="20">
        <v>143</v>
      </c>
      <c r="I269" s="22">
        <v>1</v>
      </c>
      <c r="K269" s="16">
        <v>28498</v>
      </c>
      <c r="L269" s="18">
        <v>1</v>
      </c>
    </row>
    <row r="270" spans="1:12">
      <c r="A270" s="21">
        <v>28499</v>
      </c>
      <c r="B270" s="20">
        <v>6</v>
      </c>
      <c r="C270" s="22">
        <f t="shared" si="23"/>
        <v>0.61</v>
      </c>
      <c r="D270" s="22">
        <f t="shared" si="24"/>
        <v>0.671264367816092</v>
      </c>
      <c r="E270" s="20">
        <v>61</v>
      </c>
      <c r="F270" s="20">
        <v>38</v>
      </c>
      <c r="G270" s="20">
        <v>292</v>
      </c>
      <c r="H270" s="20">
        <v>143</v>
      </c>
      <c r="I270" s="22">
        <v>1</v>
      </c>
      <c r="K270" s="16">
        <v>28499</v>
      </c>
      <c r="L270" s="18">
        <v>1</v>
      </c>
    </row>
    <row r="271" spans="1:12">
      <c r="A271" s="21">
        <v>28500</v>
      </c>
      <c r="B271" s="20">
        <v>5.8</v>
      </c>
      <c r="C271" s="22">
        <f t="shared" si="23"/>
        <v>0.61</v>
      </c>
      <c r="D271" s="22">
        <f t="shared" si="24"/>
        <v>0.671264367816092</v>
      </c>
      <c r="E271" s="20">
        <v>61</v>
      </c>
      <c r="F271" s="20">
        <v>38</v>
      </c>
      <c r="G271" s="20">
        <v>292</v>
      </c>
      <c r="H271" s="20">
        <v>143</v>
      </c>
      <c r="I271" s="22">
        <v>1</v>
      </c>
      <c r="K271" s="16">
        <v>28500</v>
      </c>
      <c r="L271" s="18">
        <v>1</v>
      </c>
    </row>
    <row r="272" spans="1:12">
      <c r="A272" s="21">
        <v>28501</v>
      </c>
      <c r="B272" s="20">
        <v>5.9</v>
      </c>
      <c r="C272" s="22">
        <f t="shared" si="23"/>
        <v>0.61</v>
      </c>
      <c r="D272" s="22">
        <f t="shared" si="24"/>
        <v>0.671264367816092</v>
      </c>
      <c r="E272" s="20">
        <v>61</v>
      </c>
      <c r="F272" s="20">
        <v>38</v>
      </c>
      <c r="G272" s="20">
        <v>292</v>
      </c>
      <c r="H272" s="20">
        <v>143</v>
      </c>
      <c r="I272" s="22">
        <v>1</v>
      </c>
      <c r="K272" s="16">
        <v>28501</v>
      </c>
      <c r="L272" s="18">
        <v>1</v>
      </c>
    </row>
    <row r="273" spans="1:12">
      <c r="A273" s="21">
        <v>28502</v>
      </c>
      <c r="B273" s="20">
        <v>6</v>
      </c>
      <c r="C273" s="22">
        <f t="shared" si="23"/>
        <v>0.61</v>
      </c>
      <c r="D273" s="22">
        <f t="shared" si="24"/>
        <v>0.671264367816092</v>
      </c>
      <c r="E273" s="20">
        <v>61</v>
      </c>
      <c r="F273" s="20">
        <v>38</v>
      </c>
      <c r="G273" s="20">
        <v>292</v>
      </c>
      <c r="H273" s="20">
        <v>143</v>
      </c>
      <c r="I273" s="22">
        <v>1</v>
      </c>
      <c r="K273" s="16">
        <v>28502</v>
      </c>
      <c r="L273" s="18">
        <v>1</v>
      </c>
    </row>
    <row r="274" spans="1:12">
      <c r="A274" s="21">
        <v>28856</v>
      </c>
      <c r="B274" s="20">
        <v>5.9</v>
      </c>
      <c r="C274" s="22">
        <f t="shared" si="23"/>
        <v>0.61</v>
      </c>
      <c r="D274" s="22">
        <f t="shared" si="24"/>
        <v>0.671264367816092</v>
      </c>
      <c r="E274" s="20">
        <v>61</v>
      </c>
      <c r="F274" s="20">
        <v>38</v>
      </c>
      <c r="G274" s="20">
        <v>292</v>
      </c>
      <c r="H274" s="20">
        <v>143</v>
      </c>
      <c r="I274" s="23">
        <v>1</v>
      </c>
      <c r="K274" s="16">
        <v>28856</v>
      </c>
      <c r="L274" s="18">
        <v>1</v>
      </c>
    </row>
    <row r="275" spans="1:12">
      <c r="A275" s="21">
        <v>28857</v>
      </c>
      <c r="B275" s="20">
        <v>5.9</v>
      </c>
      <c r="C275" s="22">
        <f t="shared" si="23"/>
        <v>0.57999999999999996</v>
      </c>
      <c r="D275" s="22">
        <f t="shared" si="24"/>
        <v>0.63678160919540228</v>
      </c>
      <c r="E275" s="20">
        <v>58</v>
      </c>
      <c r="F275" s="20">
        <v>41</v>
      </c>
      <c r="G275" s="20">
        <v>277</v>
      </c>
      <c r="H275" s="20">
        <v>158</v>
      </c>
      <c r="I275" s="22">
        <v>1</v>
      </c>
      <c r="K275" s="16">
        <v>28857</v>
      </c>
      <c r="L275" s="18">
        <v>1</v>
      </c>
    </row>
    <row r="276" spans="1:12">
      <c r="A276" s="21">
        <v>28858</v>
      </c>
      <c r="B276" s="20">
        <v>5.8</v>
      </c>
      <c r="C276" s="22">
        <f t="shared" si="23"/>
        <v>0.57999999999999996</v>
      </c>
      <c r="D276" s="22">
        <f t="shared" si="24"/>
        <v>0.63678160919540228</v>
      </c>
      <c r="E276" s="20">
        <v>58</v>
      </c>
      <c r="F276" s="20">
        <v>41</v>
      </c>
      <c r="G276" s="20">
        <v>277</v>
      </c>
      <c r="H276" s="20">
        <v>158</v>
      </c>
      <c r="I276" s="22">
        <v>1</v>
      </c>
      <c r="K276" s="16">
        <v>28858</v>
      </c>
      <c r="L276" s="18">
        <v>1</v>
      </c>
    </row>
    <row r="277" spans="1:12">
      <c r="A277" s="21">
        <v>28859</v>
      </c>
      <c r="B277" s="20">
        <v>5.8</v>
      </c>
      <c r="C277" s="22">
        <f t="shared" si="23"/>
        <v>0.57999999999999996</v>
      </c>
      <c r="D277" s="22">
        <f t="shared" si="24"/>
        <v>0.63678160919540228</v>
      </c>
      <c r="E277" s="20">
        <v>58</v>
      </c>
      <c r="F277" s="20">
        <v>41</v>
      </c>
      <c r="G277" s="20">
        <v>277</v>
      </c>
      <c r="H277" s="20">
        <v>158</v>
      </c>
      <c r="I277" s="22">
        <v>1</v>
      </c>
      <c r="K277" s="16">
        <v>28859</v>
      </c>
      <c r="L277" s="18">
        <v>1</v>
      </c>
    </row>
    <row r="278" spans="1:12">
      <c r="A278" s="21">
        <v>28860</v>
      </c>
      <c r="B278" s="20">
        <v>5.6</v>
      </c>
      <c r="C278" s="22">
        <f t="shared" si="23"/>
        <v>0.57999999999999996</v>
      </c>
      <c r="D278" s="22">
        <f t="shared" si="24"/>
        <v>0.63678160919540228</v>
      </c>
      <c r="E278" s="20">
        <v>58</v>
      </c>
      <c r="F278" s="20">
        <v>41</v>
      </c>
      <c r="G278" s="20">
        <v>277</v>
      </c>
      <c r="H278" s="20">
        <v>158</v>
      </c>
      <c r="I278" s="22">
        <v>1</v>
      </c>
      <c r="K278" s="16">
        <v>28860</v>
      </c>
      <c r="L278" s="18">
        <v>1</v>
      </c>
    </row>
    <row r="279" spans="1:12">
      <c r="A279" s="21">
        <v>28861</v>
      </c>
      <c r="B279" s="20">
        <v>5.7</v>
      </c>
      <c r="C279" s="22">
        <f t="shared" si="23"/>
        <v>0.57999999999999996</v>
      </c>
      <c r="D279" s="22">
        <f t="shared" si="24"/>
        <v>0.63678160919540228</v>
      </c>
      <c r="E279" s="20">
        <v>58</v>
      </c>
      <c r="F279" s="20">
        <v>41</v>
      </c>
      <c r="G279" s="20">
        <v>277</v>
      </c>
      <c r="H279" s="20">
        <v>158</v>
      </c>
      <c r="I279" s="22">
        <v>1</v>
      </c>
      <c r="K279" s="16">
        <v>28861</v>
      </c>
      <c r="L279" s="18">
        <v>1</v>
      </c>
    </row>
    <row r="280" spans="1:12">
      <c r="A280" s="21">
        <v>28862</v>
      </c>
      <c r="B280" s="20">
        <v>5.7</v>
      </c>
      <c r="C280" s="22">
        <f t="shared" si="23"/>
        <v>0.57999999999999996</v>
      </c>
      <c r="D280" s="22">
        <f t="shared" si="24"/>
        <v>0.63678160919540228</v>
      </c>
      <c r="E280" s="20">
        <v>58</v>
      </c>
      <c r="F280" s="20">
        <v>41</v>
      </c>
      <c r="G280" s="20">
        <v>277</v>
      </c>
      <c r="H280" s="20">
        <v>158</v>
      </c>
      <c r="I280" s="22">
        <v>1</v>
      </c>
      <c r="K280" s="16">
        <v>28862</v>
      </c>
      <c r="L280" s="18">
        <v>1</v>
      </c>
    </row>
    <row r="281" spans="1:12">
      <c r="A281" s="21">
        <v>28863</v>
      </c>
      <c r="B281" s="20">
        <v>6</v>
      </c>
      <c r="C281" s="22">
        <f t="shared" si="23"/>
        <v>0.57999999999999996</v>
      </c>
      <c r="D281" s="22">
        <f t="shared" si="24"/>
        <v>0.63678160919540228</v>
      </c>
      <c r="E281" s="20">
        <v>58</v>
      </c>
      <c r="F281" s="20">
        <v>41</v>
      </c>
      <c r="G281" s="20">
        <v>277</v>
      </c>
      <c r="H281" s="20">
        <v>158</v>
      </c>
      <c r="I281" s="22">
        <v>1</v>
      </c>
      <c r="K281" s="16">
        <v>28863</v>
      </c>
      <c r="L281" s="18">
        <v>1</v>
      </c>
    </row>
    <row r="282" spans="1:12">
      <c r="A282" s="21">
        <v>28864</v>
      </c>
      <c r="B282" s="20">
        <v>5.9</v>
      </c>
      <c r="C282" s="22">
        <f t="shared" si="23"/>
        <v>0.57999999999999996</v>
      </c>
      <c r="D282" s="22">
        <f t="shared" si="24"/>
        <v>0.63678160919540228</v>
      </c>
      <c r="E282" s="20">
        <v>58</v>
      </c>
      <c r="F282" s="20">
        <v>41</v>
      </c>
      <c r="G282" s="20">
        <v>277</v>
      </c>
      <c r="H282" s="20">
        <v>158</v>
      </c>
      <c r="I282" s="22">
        <v>1</v>
      </c>
      <c r="K282" s="16">
        <v>28864</v>
      </c>
      <c r="L282" s="18">
        <v>1</v>
      </c>
    </row>
    <row r="283" spans="1:12">
      <c r="A283" s="21">
        <v>28865</v>
      </c>
      <c r="B283" s="20">
        <v>6</v>
      </c>
      <c r="C283" s="22">
        <f t="shared" si="23"/>
        <v>0.57999999999999996</v>
      </c>
      <c r="D283" s="22">
        <f t="shared" si="24"/>
        <v>0.63678160919540228</v>
      </c>
      <c r="E283" s="20">
        <v>58</v>
      </c>
      <c r="F283" s="20">
        <v>41</v>
      </c>
      <c r="G283" s="20">
        <v>277</v>
      </c>
      <c r="H283" s="20">
        <v>158</v>
      </c>
      <c r="I283" s="22">
        <v>1</v>
      </c>
      <c r="K283" s="16">
        <v>28865</v>
      </c>
      <c r="L283" s="18">
        <v>1</v>
      </c>
    </row>
    <row r="284" spans="1:12">
      <c r="A284" s="21">
        <v>28866</v>
      </c>
      <c r="B284" s="20">
        <v>5.9</v>
      </c>
      <c r="C284" s="22">
        <f t="shared" si="23"/>
        <v>0.57999999999999996</v>
      </c>
      <c r="D284" s="22">
        <f t="shared" si="24"/>
        <v>0.63678160919540228</v>
      </c>
      <c r="E284" s="20">
        <v>58</v>
      </c>
      <c r="F284" s="20">
        <v>41</v>
      </c>
      <c r="G284" s="20">
        <v>277</v>
      </c>
      <c r="H284" s="20">
        <v>158</v>
      </c>
      <c r="I284" s="22">
        <v>1</v>
      </c>
      <c r="K284" s="16">
        <v>28866</v>
      </c>
      <c r="L284" s="18">
        <v>1</v>
      </c>
    </row>
    <row r="285" spans="1:12">
      <c r="A285" s="21">
        <v>28867</v>
      </c>
      <c r="B285" s="20">
        <v>6</v>
      </c>
      <c r="C285" s="22">
        <f t="shared" si="23"/>
        <v>0.57999999999999996</v>
      </c>
      <c r="D285" s="22">
        <f t="shared" si="24"/>
        <v>0.63678160919540228</v>
      </c>
      <c r="E285" s="20">
        <v>58</v>
      </c>
      <c r="F285" s="20">
        <v>41</v>
      </c>
      <c r="G285" s="20">
        <v>277</v>
      </c>
      <c r="H285" s="20">
        <v>158</v>
      </c>
      <c r="I285" s="22">
        <v>1</v>
      </c>
      <c r="K285" s="16">
        <v>28867</v>
      </c>
      <c r="L285" s="18">
        <v>1</v>
      </c>
    </row>
    <row r="286" spans="1:12">
      <c r="A286" s="21">
        <v>29221</v>
      </c>
      <c r="B286" s="20">
        <v>6.3</v>
      </c>
      <c r="C286" s="22">
        <f t="shared" si="23"/>
        <v>0.57999999999999996</v>
      </c>
      <c r="D286" s="22">
        <f t="shared" si="24"/>
        <v>0.63678160919540228</v>
      </c>
      <c r="E286" s="20">
        <v>58</v>
      </c>
      <c r="F286" s="20">
        <v>41</v>
      </c>
      <c r="G286" s="20">
        <v>277</v>
      </c>
      <c r="H286" s="20">
        <v>158</v>
      </c>
      <c r="I286" s="22">
        <v>1</v>
      </c>
      <c r="K286" s="16">
        <v>29221</v>
      </c>
      <c r="L286" s="18">
        <v>1</v>
      </c>
    </row>
    <row r="287" spans="1:12">
      <c r="A287" s="21">
        <v>29222</v>
      </c>
      <c r="B287" s="20">
        <v>6.3</v>
      </c>
      <c r="C287" s="22">
        <f t="shared" ref="C287:C350" si="25">(E287/100)</f>
        <v>0.57999999999999996</v>
      </c>
      <c r="D287" s="22">
        <f t="shared" ref="D287:D350" si="26">G287/435</f>
        <v>0.63678160919540228</v>
      </c>
      <c r="E287" s="20">
        <v>58</v>
      </c>
      <c r="F287" s="20">
        <v>41</v>
      </c>
      <c r="G287" s="20">
        <v>277</v>
      </c>
      <c r="H287" s="20">
        <v>158</v>
      </c>
      <c r="I287" s="22">
        <v>1</v>
      </c>
      <c r="K287" s="16">
        <v>29222</v>
      </c>
      <c r="L287" s="18">
        <v>1</v>
      </c>
    </row>
    <row r="288" spans="1:12">
      <c r="A288" s="21">
        <v>29223</v>
      </c>
      <c r="B288" s="20">
        <v>6.3</v>
      </c>
      <c r="C288" s="22">
        <f t="shared" si="25"/>
        <v>0.57999999999999996</v>
      </c>
      <c r="D288" s="22">
        <f t="shared" si="26"/>
        <v>0.63678160919540228</v>
      </c>
      <c r="E288" s="20">
        <v>58</v>
      </c>
      <c r="F288" s="20">
        <v>41</v>
      </c>
      <c r="G288" s="20">
        <v>277</v>
      </c>
      <c r="H288" s="20">
        <v>158</v>
      </c>
      <c r="I288" s="22">
        <v>1</v>
      </c>
      <c r="K288" s="16">
        <v>29223</v>
      </c>
      <c r="L288" s="18">
        <v>1</v>
      </c>
    </row>
    <row r="289" spans="1:12">
      <c r="A289" s="21">
        <v>29224</v>
      </c>
      <c r="B289" s="20">
        <v>6.9</v>
      </c>
      <c r="C289" s="22">
        <f t="shared" si="25"/>
        <v>0.57999999999999996</v>
      </c>
      <c r="D289" s="22">
        <f t="shared" si="26"/>
        <v>0.63678160919540228</v>
      </c>
      <c r="E289" s="20">
        <v>58</v>
      </c>
      <c r="F289" s="20">
        <v>41</v>
      </c>
      <c r="G289" s="20">
        <v>277</v>
      </c>
      <c r="H289" s="20">
        <v>158</v>
      </c>
      <c r="I289" s="22">
        <v>1</v>
      </c>
      <c r="K289" s="16">
        <v>29224</v>
      </c>
      <c r="L289" s="18">
        <v>1</v>
      </c>
    </row>
    <row r="290" spans="1:12">
      <c r="A290" s="21">
        <v>29225</v>
      </c>
      <c r="B290" s="20">
        <v>7.5</v>
      </c>
      <c r="C290" s="22">
        <f t="shared" si="25"/>
        <v>0.57999999999999996</v>
      </c>
      <c r="D290" s="22">
        <f t="shared" si="26"/>
        <v>0.63678160919540228</v>
      </c>
      <c r="E290" s="20">
        <v>58</v>
      </c>
      <c r="F290" s="20">
        <v>41</v>
      </c>
      <c r="G290" s="20">
        <v>277</v>
      </c>
      <c r="H290" s="20">
        <v>158</v>
      </c>
      <c r="I290" s="22">
        <v>1</v>
      </c>
      <c r="K290" s="16">
        <v>29225</v>
      </c>
      <c r="L290" s="18">
        <v>1</v>
      </c>
    </row>
    <row r="291" spans="1:12">
      <c r="A291" s="21">
        <v>29226</v>
      </c>
      <c r="B291" s="20">
        <v>7.6</v>
      </c>
      <c r="C291" s="22">
        <f t="shared" si="25"/>
        <v>0.57999999999999996</v>
      </c>
      <c r="D291" s="22">
        <f t="shared" si="26"/>
        <v>0.63678160919540228</v>
      </c>
      <c r="E291" s="20">
        <v>58</v>
      </c>
      <c r="F291" s="20">
        <v>41</v>
      </c>
      <c r="G291" s="20">
        <v>277</v>
      </c>
      <c r="H291" s="20">
        <v>158</v>
      </c>
      <c r="I291" s="22">
        <v>1</v>
      </c>
      <c r="K291" s="16">
        <v>29226</v>
      </c>
      <c r="L291" s="18">
        <v>1</v>
      </c>
    </row>
    <row r="292" spans="1:12">
      <c r="A292" s="21">
        <v>29227</v>
      </c>
      <c r="B292" s="20">
        <v>7.8</v>
      </c>
      <c r="C292" s="22">
        <f t="shared" si="25"/>
        <v>0.57999999999999996</v>
      </c>
      <c r="D292" s="22">
        <f t="shared" si="26"/>
        <v>0.63678160919540228</v>
      </c>
      <c r="E292" s="20">
        <v>58</v>
      </c>
      <c r="F292" s="20">
        <v>41</v>
      </c>
      <c r="G292" s="20">
        <v>277</v>
      </c>
      <c r="H292" s="20">
        <v>158</v>
      </c>
      <c r="I292" s="22">
        <v>1</v>
      </c>
      <c r="K292" s="16">
        <v>29227</v>
      </c>
      <c r="L292" s="18">
        <v>1</v>
      </c>
    </row>
    <row r="293" spans="1:12">
      <c r="A293" s="21">
        <v>29228</v>
      </c>
      <c r="B293" s="20">
        <v>7.7</v>
      </c>
      <c r="C293" s="22">
        <f t="shared" si="25"/>
        <v>0.57999999999999996</v>
      </c>
      <c r="D293" s="22">
        <f t="shared" si="26"/>
        <v>0.63678160919540228</v>
      </c>
      <c r="E293" s="20">
        <v>58</v>
      </c>
      <c r="F293" s="20">
        <v>41</v>
      </c>
      <c r="G293" s="20">
        <v>277</v>
      </c>
      <c r="H293" s="20">
        <v>158</v>
      </c>
      <c r="I293" s="22">
        <v>1</v>
      </c>
      <c r="K293" s="16">
        <v>29228</v>
      </c>
      <c r="L293" s="18">
        <v>1</v>
      </c>
    </row>
    <row r="294" spans="1:12">
      <c r="A294" s="21">
        <v>29229</v>
      </c>
      <c r="B294" s="20">
        <v>7.5</v>
      </c>
      <c r="C294" s="22">
        <f t="shared" si="25"/>
        <v>0.57999999999999996</v>
      </c>
      <c r="D294" s="22">
        <f t="shared" si="26"/>
        <v>0.63678160919540228</v>
      </c>
      <c r="E294" s="20">
        <v>58</v>
      </c>
      <c r="F294" s="20">
        <v>41</v>
      </c>
      <c r="G294" s="20">
        <v>277</v>
      </c>
      <c r="H294" s="20">
        <v>158</v>
      </c>
      <c r="I294" s="22">
        <v>1</v>
      </c>
      <c r="K294" s="16">
        <v>29229</v>
      </c>
      <c r="L294" s="18">
        <v>1</v>
      </c>
    </row>
    <row r="295" spans="1:12">
      <c r="A295" s="21">
        <v>29230</v>
      </c>
      <c r="B295" s="20">
        <v>7.5</v>
      </c>
      <c r="C295" s="22">
        <f t="shared" si="25"/>
        <v>0.57999999999999996</v>
      </c>
      <c r="D295" s="22">
        <f t="shared" si="26"/>
        <v>0.63678160919540228</v>
      </c>
      <c r="E295" s="20">
        <v>58</v>
      </c>
      <c r="F295" s="20">
        <v>41</v>
      </c>
      <c r="G295" s="20">
        <v>277</v>
      </c>
      <c r="H295" s="20">
        <v>158</v>
      </c>
      <c r="I295" s="22">
        <v>1</v>
      </c>
      <c r="K295" s="16">
        <v>29230</v>
      </c>
      <c r="L295" s="18">
        <v>1</v>
      </c>
    </row>
    <row r="296" spans="1:12">
      <c r="A296" s="21">
        <v>29231</v>
      </c>
      <c r="B296" s="20">
        <v>7.5</v>
      </c>
      <c r="C296" s="22">
        <f t="shared" si="25"/>
        <v>0.57999999999999996</v>
      </c>
      <c r="D296" s="22">
        <f t="shared" si="26"/>
        <v>0.63678160919540228</v>
      </c>
      <c r="E296" s="20">
        <v>58</v>
      </c>
      <c r="F296" s="20">
        <v>41</v>
      </c>
      <c r="G296" s="20">
        <v>277</v>
      </c>
      <c r="H296" s="20">
        <v>158</v>
      </c>
      <c r="I296" s="22">
        <v>1</v>
      </c>
      <c r="K296" s="16">
        <v>29231</v>
      </c>
      <c r="L296" s="18">
        <v>1</v>
      </c>
    </row>
    <row r="297" spans="1:12">
      <c r="A297" s="21">
        <v>29232</v>
      </c>
      <c r="B297" s="20">
        <v>7.2</v>
      </c>
      <c r="C297" s="22">
        <f t="shared" si="25"/>
        <v>0.57999999999999996</v>
      </c>
      <c r="D297" s="22">
        <f t="shared" si="26"/>
        <v>0.63678160919540228</v>
      </c>
      <c r="E297" s="20">
        <v>58</v>
      </c>
      <c r="F297" s="20">
        <v>41</v>
      </c>
      <c r="G297" s="20">
        <v>277</v>
      </c>
      <c r="H297" s="20">
        <v>158</v>
      </c>
      <c r="I297" s="22">
        <v>1</v>
      </c>
      <c r="K297" s="16">
        <v>29232</v>
      </c>
      <c r="L297" s="18">
        <v>1</v>
      </c>
    </row>
    <row r="298" spans="1:12">
      <c r="A298" s="21">
        <v>29587</v>
      </c>
      <c r="B298" s="20">
        <v>7.5</v>
      </c>
      <c r="C298" s="22">
        <f t="shared" si="25"/>
        <v>0.57999999999999996</v>
      </c>
      <c r="D298" s="22">
        <f t="shared" si="26"/>
        <v>0.63678160919540228</v>
      </c>
      <c r="E298" s="20">
        <v>58</v>
      </c>
      <c r="F298" s="20">
        <v>41</v>
      </c>
      <c r="G298" s="20">
        <v>277</v>
      </c>
      <c r="H298" s="20">
        <v>158</v>
      </c>
      <c r="I298" s="24">
        <v>0</v>
      </c>
      <c r="K298" s="16">
        <v>29587</v>
      </c>
      <c r="L298" s="18">
        <v>0</v>
      </c>
    </row>
    <row r="299" spans="1:12">
      <c r="A299" s="21">
        <v>29588</v>
      </c>
      <c r="B299" s="20">
        <v>7.4</v>
      </c>
      <c r="C299" s="22">
        <f t="shared" si="25"/>
        <v>0.46</v>
      </c>
      <c r="D299" s="22">
        <f t="shared" si="26"/>
        <v>0.55632183908045973</v>
      </c>
      <c r="E299" s="20">
        <v>46</v>
      </c>
      <c r="F299" s="20">
        <v>53</v>
      </c>
      <c r="G299" s="20">
        <v>242</v>
      </c>
      <c r="H299" s="20">
        <v>192</v>
      </c>
      <c r="I299" s="22">
        <v>0</v>
      </c>
      <c r="K299" s="16">
        <v>29588</v>
      </c>
      <c r="L299" s="18">
        <v>0</v>
      </c>
    </row>
    <row r="300" spans="1:12">
      <c r="A300" s="21">
        <v>29589</v>
      </c>
      <c r="B300" s="20">
        <v>7.4</v>
      </c>
      <c r="C300" s="22">
        <f t="shared" si="25"/>
        <v>0.46</v>
      </c>
      <c r="D300" s="22">
        <f t="shared" si="26"/>
        <v>0.55632183908045973</v>
      </c>
      <c r="E300" s="20">
        <v>46</v>
      </c>
      <c r="F300" s="20">
        <v>53</v>
      </c>
      <c r="G300" s="20">
        <v>242</v>
      </c>
      <c r="H300" s="20">
        <v>192</v>
      </c>
      <c r="I300" s="22">
        <v>0</v>
      </c>
      <c r="K300" s="16">
        <v>29589</v>
      </c>
      <c r="L300" s="18">
        <v>0</v>
      </c>
    </row>
    <row r="301" spans="1:12">
      <c r="A301" s="21">
        <v>29590</v>
      </c>
      <c r="B301" s="20">
        <v>7.2</v>
      </c>
      <c r="C301" s="22">
        <f t="shared" si="25"/>
        <v>0.46</v>
      </c>
      <c r="D301" s="22">
        <f t="shared" si="26"/>
        <v>0.55632183908045973</v>
      </c>
      <c r="E301" s="20">
        <v>46</v>
      </c>
      <c r="F301" s="20">
        <v>53</v>
      </c>
      <c r="G301" s="20">
        <v>242</v>
      </c>
      <c r="H301" s="20">
        <v>192</v>
      </c>
      <c r="I301" s="22">
        <v>0</v>
      </c>
      <c r="K301" s="16">
        <v>29590</v>
      </c>
      <c r="L301" s="18">
        <v>0</v>
      </c>
    </row>
    <row r="302" spans="1:12">
      <c r="A302" s="21">
        <v>29591</v>
      </c>
      <c r="B302" s="20">
        <v>7.5</v>
      </c>
      <c r="C302" s="22">
        <f t="shared" si="25"/>
        <v>0.46</v>
      </c>
      <c r="D302" s="22">
        <f t="shared" si="26"/>
        <v>0.55632183908045973</v>
      </c>
      <c r="E302" s="20">
        <v>46</v>
      </c>
      <c r="F302" s="20">
        <v>53</v>
      </c>
      <c r="G302" s="20">
        <v>242</v>
      </c>
      <c r="H302" s="20">
        <v>192</v>
      </c>
      <c r="I302" s="22">
        <v>0</v>
      </c>
      <c r="K302" s="16">
        <v>29591</v>
      </c>
      <c r="L302" s="18">
        <v>0</v>
      </c>
    </row>
    <row r="303" spans="1:12">
      <c r="A303" s="21">
        <v>29592</v>
      </c>
      <c r="B303" s="20">
        <v>7.5</v>
      </c>
      <c r="C303" s="22">
        <f t="shared" si="25"/>
        <v>0.46</v>
      </c>
      <c r="D303" s="22">
        <f t="shared" si="26"/>
        <v>0.55632183908045973</v>
      </c>
      <c r="E303" s="20">
        <v>46</v>
      </c>
      <c r="F303" s="20">
        <v>53</v>
      </c>
      <c r="G303" s="20">
        <v>242</v>
      </c>
      <c r="H303" s="20">
        <v>192</v>
      </c>
      <c r="I303" s="22">
        <v>0</v>
      </c>
      <c r="K303" s="16">
        <v>29592</v>
      </c>
      <c r="L303" s="18">
        <v>0</v>
      </c>
    </row>
    <row r="304" spans="1:12">
      <c r="A304" s="21">
        <v>29593</v>
      </c>
      <c r="B304" s="20">
        <v>7.2</v>
      </c>
      <c r="C304" s="22">
        <f t="shared" si="25"/>
        <v>0.46</v>
      </c>
      <c r="D304" s="22">
        <f t="shared" si="26"/>
        <v>0.55632183908045973</v>
      </c>
      <c r="E304" s="20">
        <v>46</v>
      </c>
      <c r="F304" s="20">
        <v>53</v>
      </c>
      <c r="G304" s="20">
        <v>242</v>
      </c>
      <c r="H304" s="20">
        <v>192</v>
      </c>
      <c r="I304" s="22">
        <v>0</v>
      </c>
      <c r="K304" s="16">
        <v>29593</v>
      </c>
      <c r="L304" s="18">
        <v>0</v>
      </c>
    </row>
    <row r="305" spans="1:12">
      <c r="A305" s="21">
        <v>29594</v>
      </c>
      <c r="B305" s="20">
        <v>7.4</v>
      </c>
      <c r="C305" s="22">
        <f t="shared" si="25"/>
        <v>0.46</v>
      </c>
      <c r="D305" s="22">
        <f t="shared" si="26"/>
        <v>0.55632183908045973</v>
      </c>
      <c r="E305" s="20">
        <v>46</v>
      </c>
      <c r="F305" s="20">
        <v>53</v>
      </c>
      <c r="G305" s="20">
        <v>242</v>
      </c>
      <c r="H305" s="20">
        <v>192</v>
      </c>
      <c r="I305" s="22">
        <v>0</v>
      </c>
      <c r="K305" s="16">
        <v>29594</v>
      </c>
      <c r="L305" s="18">
        <v>0</v>
      </c>
    </row>
    <row r="306" spans="1:12">
      <c r="A306" s="21">
        <v>29595</v>
      </c>
      <c r="B306" s="20">
        <v>7.6</v>
      </c>
      <c r="C306" s="22">
        <f t="shared" si="25"/>
        <v>0.46</v>
      </c>
      <c r="D306" s="22">
        <f t="shared" si="26"/>
        <v>0.55632183908045973</v>
      </c>
      <c r="E306" s="20">
        <v>46</v>
      </c>
      <c r="F306" s="20">
        <v>53</v>
      </c>
      <c r="G306" s="20">
        <v>242</v>
      </c>
      <c r="H306" s="20">
        <v>192</v>
      </c>
      <c r="I306" s="22">
        <v>0</v>
      </c>
      <c r="K306" s="16">
        <v>29595</v>
      </c>
      <c r="L306" s="18">
        <v>0</v>
      </c>
    </row>
    <row r="307" spans="1:12">
      <c r="A307" s="21">
        <v>29596</v>
      </c>
      <c r="B307" s="20">
        <v>7.9</v>
      </c>
      <c r="C307" s="22">
        <f t="shared" si="25"/>
        <v>0.46</v>
      </c>
      <c r="D307" s="22">
        <f t="shared" si="26"/>
        <v>0.55632183908045973</v>
      </c>
      <c r="E307" s="20">
        <v>46</v>
      </c>
      <c r="F307" s="20">
        <v>53</v>
      </c>
      <c r="G307" s="20">
        <v>242</v>
      </c>
      <c r="H307" s="20">
        <v>192</v>
      </c>
      <c r="I307" s="22">
        <v>0</v>
      </c>
      <c r="K307" s="16">
        <v>29596</v>
      </c>
      <c r="L307" s="18">
        <v>0</v>
      </c>
    </row>
    <row r="308" spans="1:12">
      <c r="A308" s="21">
        <v>29597</v>
      </c>
      <c r="B308" s="20">
        <v>8.3000000000000007</v>
      </c>
      <c r="C308" s="22">
        <f t="shared" si="25"/>
        <v>0.46</v>
      </c>
      <c r="D308" s="22">
        <f t="shared" si="26"/>
        <v>0.55632183908045973</v>
      </c>
      <c r="E308" s="20">
        <v>46</v>
      </c>
      <c r="F308" s="20">
        <v>53</v>
      </c>
      <c r="G308" s="20">
        <v>242</v>
      </c>
      <c r="H308" s="20">
        <v>192</v>
      </c>
      <c r="I308" s="22">
        <v>0</v>
      </c>
      <c r="K308" s="16">
        <v>29597</v>
      </c>
      <c r="L308" s="18">
        <v>0</v>
      </c>
    </row>
    <row r="309" spans="1:12">
      <c r="A309" s="21">
        <v>29598</v>
      </c>
      <c r="B309" s="20">
        <v>8.5</v>
      </c>
      <c r="C309" s="22">
        <f t="shared" si="25"/>
        <v>0.46</v>
      </c>
      <c r="D309" s="22">
        <f t="shared" si="26"/>
        <v>0.55632183908045973</v>
      </c>
      <c r="E309" s="20">
        <v>46</v>
      </c>
      <c r="F309" s="20">
        <v>53</v>
      </c>
      <c r="G309" s="20">
        <v>242</v>
      </c>
      <c r="H309" s="20">
        <v>192</v>
      </c>
      <c r="I309" s="22">
        <v>0</v>
      </c>
      <c r="K309" s="16">
        <v>29598</v>
      </c>
      <c r="L309" s="18">
        <v>0</v>
      </c>
    </row>
    <row r="310" spans="1:12">
      <c r="A310" s="21">
        <v>29952</v>
      </c>
      <c r="B310" s="20">
        <v>8.6</v>
      </c>
      <c r="C310" s="22">
        <f t="shared" si="25"/>
        <v>0.46</v>
      </c>
      <c r="D310" s="22">
        <f t="shared" si="26"/>
        <v>0.55632183908045973</v>
      </c>
      <c r="E310" s="20">
        <v>46</v>
      </c>
      <c r="F310" s="20">
        <v>53</v>
      </c>
      <c r="G310" s="20">
        <v>242</v>
      </c>
      <c r="H310" s="20">
        <v>192</v>
      </c>
      <c r="I310" s="22">
        <v>0</v>
      </c>
      <c r="K310" s="16">
        <v>29952</v>
      </c>
      <c r="L310" s="18">
        <v>0</v>
      </c>
    </row>
    <row r="311" spans="1:12">
      <c r="A311" s="21">
        <v>29953</v>
      </c>
      <c r="B311" s="20">
        <v>8.9</v>
      </c>
      <c r="C311" s="22">
        <f t="shared" si="25"/>
        <v>0.46</v>
      </c>
      <c r="D311" s="22">
        <f t="shared" si="26"/>
        <v>0.55632183908045973</v>
      </c>
      <c r="E311" s="20">
        <v>46</v>
      </c>
      <c r="F311" s="20">
        <v>53</v>
      </c>
      <c r="G311" s="20">
        <v>242</v>
      </c>
      <c r="H311" s="20">
        <v>192</v>
      </c>
      <c r="I311" s="22">
        <v>0</v>
      </c>
      <c r="K311" s="16">
        <v>29953</v>
      </c>
      <c r="L311" s="18">
        <v>0</v>
      </c>
    </row>
    <row r="312" spans="1:12">
      <c r="A312" s="21">
        <v>29954</v>
      </c>
      <c r="B312" s="20">
        <v>9</v>
      </c>
      <c r="C312" s="22">
        <f t="shared" si="25"/>
        <v>0.46</v>
      </c>
      <c r="D312" s="22">
        <f t="shared" si="26"/>
        <v>0.55632183908045973</v>
      </c>
      <c r="E312" s="20">
        <v>46</v>
      </c>
      <c r="F312" s="20">
        <v>53</v>
      </c>
      <c r="G312" s="20">
        <v>242</v>
      </c>
      <c r="H312" s="20">
        <v>192</v>
      </c>
      <c r="I312" s="22">
        <v>0</v>
      </c>
      <c r="K312" s="16">
        <v>29954</v>
      </c>
      <c r="L312" s="18">
        <v>0</v>
      </c>
    </row>
    <row r="313" spans="1:12">
      <c r="A313" s="21">
        <v>29955</v>
      </c>
      <c r="B313" s="20">
        <v>9.3000000000000007</v>
      </c>
      <c r="C313" s="22">
        <f t="shared" si="25"/>
        <v>0.46</v>
      </c>
      <c r="D313" s="22">
        <f t="shared" si="26"/>
        <v>0.55632183908045973</v>
      </c>
      <c r="E313" s="20">
        <v>46</v>
      </c>
      <c r="F313" s="20">
        <v>53</v>
      </c>
      <c r="G313" s="20">
        <v>242</v>
      </c>
      <c r="H313" s="20">
        <v>192</v>
      </c>
      <c r="I313" s="22">
        <v>0</v>
      </c>
      <c r="K313" s="16">
        <v>29955</v>
      </c>
      <c r="L313" s="18">
        <v>0</v>
      </c>
    </row>
    <row r="314" spans="1:12">
      <c r="A314" s="21">
        <v>29956</v>
      </c>
      <c r="B314" s="20">
        <v>9.4</v>
      </c>
      <c r="C314" s="22">
        <f t="shared" si="25"/>
        <v>0.46</v>
      </c>
      <c r="D314" s="22">
        <f t="shared" si="26"/>
        <v>0.55632183908045973</v>
      </c>
      <c r="E314" s="20">
        <v>46</v>
      </c>
      <c r="F314" s="20">
        <v>53</v>
      </c>
      <c r="G314" s="20">
        <v>242</v>
      </c>
      <c r="H314" s="20">
        <v>192</v>
      </c>
      <c r="I314" s="22">
        <v>0</v>
      </c>
      <c r="K314" s="16">
        <v>29956</v>
      </c>
      <c r="L314" s="18">
        <v>0</v>
      </c>
    </row>
    <row r="315" spans="1:12">
      <c r="A315" s="21">
        <v>29957</v>
      </c>
      <c r="B315" s="20">
        <v>9.6</v>
      </c>
      <c r="C315" s="22">
        <f t="shared" si="25"/>
        <v>0.46</v>
      </c>
      <c r="D315" s="22">
        <f t="shared" si="26"/>
        <v>0.55632183908045973</v>
      </c>
      <c r="E315" s="20">
        <v>46</v>
      </c>
      <c r="F315" s="20">
        <v>53</v>
      </c>
      <c r="G315" s="20">
        <v>242</v>
      </c>
      <c r="H315" s="20">
        <v>192</v>
      </c>
      <c r="I315" s="22">
        <v>0</v>
      </c>
      <c r="K315" s="16">
        <v>29957</v>
      </c>
      <c r="L315" s="18">
        <v>0</v>
      </c>
    </row>
    <row r="316" spans="1:12">
      <c r="A316" s="21">
        <v>29958</v>
      </c>
      <c r="B316" s="20">
        <v>9.8000000000000007</v>
      </c>
      <c r="C316" s="22">
        <f t="shared" si="25"/>
        <v>0.46</v>
      </c>
      <c r="D316" s="22">
        <f t="shared" si="26"/>
        <v>0.55632183908045973</v>
      </c>
      <c r="E316" s="20">
        <v>46</v>
      </c>
      <c r="F316" s="20">
        <v>53</v>
      </c>
      <c r="G316" s="20">
        <v>242</v>
      </c>
      <c r="H316" s="20">
        <v>192</v>
      </c>
      <c r="I316" s="22">
        <v>0</v>
      </c>
      <c r="K316" s="16">
        <v>29958</v>
      </c>
      <c r="L316" s="18">
        <v>0</v>
      </c>
    </row>
    <row r="317" spans="1:12">
      <c r="A317" s="21">
        <v>29959</v>
      </c>
      <c r="B317" s="20">
        <v>9.8000000000000007</v>
      </c>
      <c r="C317" s="22">
        <f t="shared" si="25"/>
        <v>0.46</v>
      </c>
      <c r="D317" s="22">
        <f t="shared" si="26"/>
        <v>0.55632183908045973</v>
      </c>
      <c r="E317" s="20">
        <v>46</v>
      </c>
      <c r="F317" s="20">
        <v>53</v>
      </c>
      <c r="G317" s="20">
        <v>242</v>
      </c>
      <c r="H317" s="20">
        <v>192</v>
      </c>
      <c r="I317" s="22">
        <v>0</v>
      </c>
      <c r="K317" s="16">
        <v>29959</v>
      </c>
      <c r="L317" s="18">
        <v>0</v>
      </c>
    </row>
    <row r="318" spans="1:12">
      <c r="A318" s="21">
        <v>29960</v>
      </c>
      <c r="B318" s="20">
        <v>10.1</v>
      </c>
      <c r="C318" s="22">
        <f t="shared" si="25"/>
        <v>0.46</v>
      </c>
      <c r="D318" s="22">
        <f t="shared" si="26"/>
        <v>0.55632183908045973</v>
      </c>
      <c r="E318" s="20">
        <v>46</v>
      </c>
      <c r="F318" s="20">
        <v>53</v>
      </c>
      <c r="G318" s="20">
        <v>242</v>
      </c>
      <c r="H318" s="20">
        <v>192</v>
      </c>
      <c r="I318" s="22">
        <v>0</v>
      </c>
      <c r="K318" s="16">
        <v>29960</v>
      </c>
      <c r="L318" s="18">
        <v>0</v>
      </c>
    </row>
    <row r="319" spans="1:12">
      <c r="A319" s="21">
        <v>29961</v>
      </c>
      <c r="B319" s="20">
        <v>10.4</v>
      </c>
      <c r="C319" s="22">
        <f t="shared" si="25"/>
        <v>0.46</v>
      </c>
      <c r="D319" s="22">
        <f t="shared" si="26"/>
        <v>0.55632183908045973</v>
      </c>
      <c r="E319" s="20">
        <v>46</v>
      </c>
      <c r="F319" s="20">
        <v>53</v>
      </c>
      <c r="G319" s="20">
        <v>242</v>
      </c>
      <c r="H319" s="20">
        <v>192</v>
      </c>
      <c r="I319" s="22">
        <v>0</v>
      </c>
      <c r="K319" s="16">
        <v>29961</v>
      </c>
      <c r="L319" s="18">
        <v>0</v>
      </c>
    </row>
    <row r="320" spans="1:12">
      <c r="A320" s="21">
        <v>29962</v>
      </c>
      <c r="B320" s="20">
        <v>10.8</v>
      </c>
      <c r="C320" s="22">
        <f t="shared" si="25"/>
        <v>0.46</v>
      </c>
      <c r="D320" s="22">
        <f t="shared" si="26"/>
        <v>0.55632183908045973</v>
      </c>
      <c r="E320" s="20">
        <v>46</v>
      </c>
      <c r="F320" s="20">
        <v>53</v>
      </c>
      <c r="G320" s="20">
        <v>242</v>
      </c>
      <c r="H320" s="20">
        <v>192</v>
      </c>
      <c r="I320" s="22">
        <v>0</v>
      </c>
      <c r="K320" s="16">
        <v>29962</v>
      </c>
      <c r="L320" s="18">
        <v>0</v>
      </c>
    </row>
    <row r="321" spans="1:12">
      <c r="A321" s="21">
        <v>29963</v>
      </c>
      <c r="B321" s="20">
        <v>10.8</v>
      </c>
      <c r="C321" s="22">
        <f t="shared" si="25"/>
        <v>0.46</v>
      </c>
      <c r="D321" s="22">
        <f t="shared" si="26"/>
        <v>0.55632183908045973</v>
      </c>
      <c r="E321" s="20">
        <v>46</v>
      </c>
      <c r="F321" s="20">
        <v>53</v>
      </c>
      <c r="G321" s="20">
        <v>242</v>
      </c>
      <c r="H321" s="20">
        <v>192</v>
      </c>
      <c r="I321" s="22">
        <v>0</v>
      </c>
      <c r="K321" s="16">
        <v>29963</v>
      </c>
      <c r="L321" s="18">
        <v>0</v>
      </c>
    </row>
    <row r="322" spans="1:12">
      <c r="A322" s="21">
        <v>30317</v>
      </c>
      <c r="B322" s="20">
        <v>10.4</v>
      </c>
      <c r="C322" s="22">
        <f t="shared" si="25"/>
        <v>0.46</v>
      </c>
      <c r="D322" s="22">
        <f t="shared" si="26"/>
        <v>0.55632183908045973</v>
      </c>
      <c r="E322" s="20">
        <v>46</v>
      </c>
      <c r="F322" s="20">
        <v>53</v>
      </c>
      <c r="G322" s="20">
        <v>242</v>
      </c>
      <c r="H322" s="20">
        <v>192</v>
      </c>
      <c r="I322" s="24">
        <v>0</v>
      </c>
      <c r="K322" s="16">
        <v>30317</v>
      </c>
      <c r="L322" s="18">
        <v>0</v>
      </c>
    </row>
    <row r="323" spans="1:12">
      <c r="A323" s="21">
        <v>30318</v>
      </c>
      <c r="B323" s="20">
        <v>10.4</v>
      </c>
      <c r="C323" s="22">
        <f t="shared" si="25"/>
        <v>0.46</v>
      </c>
      <c r="D323" s="22">
        <f t="shared" si="26"/>
        <v>0.61839080459770113</v>
      </c>
      <c r="E323" s="20">
        <v>46</v>
      </c>
      <c r="F323" s="20">
        <v>54</v>
      </c>
      <c r="G323" s="20">
        <v>269</v>
      </c>
      <c r="H323" s="20">
        <v>166</v>
      </c>
      <c r="I323" s="22">
        <v>0</v>
      </c>
      <c r="K323" s="16">
        <v>30318</v>
      </c>
      <c r="L323" s="18">
        <v>0</v>
      </c>
    </row>
    <row r="324" spans="1:12">
      <c r="A324" s="21">
        <v>30319</v>
      </c>
      <c r="B324" s="20">
        <v>10.3</v>
      </c>
      <c r="C324" s="22">
        <f t="shared" si="25"/>
        <v>0.46</v>
      </c>
      <c r="D324" s="22">
        <f t="shared" si="26"/>
        <v>0.61839080459770113</v>
      </c>
      <c r="E324" s="20">
        <v>46</v>
      </c>
      <c r="F324" s="20">
        <v>54</v>
      </c>
      <c r="G324" s="20">
        <v>269</v>
      </c>
      <c r="H324" s="20">
        <v>166</v>
      </c>
      <c r="I324" s="22">
        <v>0</v>
      </c>
      <c r="K324" s="16">
        <v>30319</v>
      </c>
      <c r="L324" s="18">
        <v>0</v>
      </c>
    </row>
    <row r="325" spans="1:12">
      <c r="A325" s="21">
        <v>30320</v>
      </c>
      <c r="B325" s="20">
        <v>10.199999999999999</v>
      </c>
      <c r="C325" s="22">
        <f t="shared" si="25"/>
        <v>0.46</v>
      </c>
      <c r="D325" s="22">
        <f t="shared" si="26"/>
        <v>0.61839080459770113</v>
      </c>
      <c r="E325" s="20">
        <v>46</v>
      </c>
      <c r="F325" s="20">
        <v>54</v>
      </c>
      <c r="G325" s="20">
        <v>269</v>
      </c>
      <c r="H325" s="20">
        <v>166</v>
      </c>
      <c r="I325" s="22">
        <v>0</v>
      </c>
      <c r="K325" s="16">
        <v>30320</v>
      </c>
      <c r="L325" s="18">
        <v>0</v>
      </c>
    </row>
    <row r="326" spans="1:12">
      <c r="A326" s="21">
        <v>30321</v>
      </c>
      <c r="B326" s="20">
        <v>10.1</v>
      </c>
      <c r="C326" s="22">
        <f t="shared" si="25"/>
        <v>0.46</v>
      </c>
      <c r="D326" s="22">
        <f t="shared" si="26"/>
        <v>0.61839080459770113</v>
      </c>
      <c r="E326" s="20">
        <v>46</v>
      </c>
      <c r="F326" s="20">
        <v>54</v>
      </c>
      <c r="G326" s="20">
        <v>269</v>
      </c>
      <c r="H326" s="20">
        <v>166</v>
      </c>
      <c r="I326" s="22">
        <v>0</v>
      </c>
      <c r="K326" s="16">
        <v>30321</v>
      </c>
      <c r="L326" s="18">
        <v>0</v>
      </c>
    </row>
    <row r="327" spans="1:12">
      <c r="A327" s="21">
        <v>30322</v>
      </c>
      <c r="B327" s="20">
        <v>10.1</v>
      </c>
      <c r="C327" s="22">
        <f t="shared" si="25"/>
        <v>0.46</v>
      </c>
      <c r="D327" s="22">
        <f t="shared" si="26"/>
        <v>0.61839080459770113</v>
      </c>
      <c r="E327" s="20">
        <v>46</v>
      </c>
      <c r="F327" s="20">
        <v>54</v>
      </c>
      <c r="G327" s="20">
        <v>269</v>
      </c>
      <c r="H327" s="20">
        <v>166</v>
      </c>
      <c r="I327" s="22">
        <v>0</v>
      </c>
      <c r="K327" s="16">
        <v>30322</v>
      </c>
      <c r="L327" s="18">
        <v>0</v>
      </c>
    </row>
    <row r="328" spans="1:12">
      <c r="A328" s="21">
        <v>30323</v>
      </c>
      <c r="B328" s="20">
        <v>9.4</v>
      </c>
      <c r="C328" s="22">
        <f t="shared" si="25"/>
        <v>0.46</v>
      </c>
      <c r="D328" s="22">
        <f t="shared" si="26"/>
        <v>0.61839080459770113</v>
      </c>
      <c r="E328" s="20">
        <v>46</v>
      </c>
      <c r="F328" s="20">
        <v>54</v>
      </c>
      <c r="G328" s="20">
        <v>269</v>
      </c>
      <c r="H328" s="20">
        <v>166</v>
      </c>
      <c r="I328" s="22">
        <v>0</v>
      </c>
      <c r="K328" s="16">
        <v>30323</v>
      </c>
      <c r="L328" s="18">
        <v>0</v>
      </c>
    </row>
    <row r="329" spans="1:12">
      <c r="A329" s="21">
        <v>30324</v>
      </c>
      <c r="B329" s="20">
        <v>9.5</v>
      </c>
      <c r="C329" s="22">
        <f t="shared" si="25"/>
        <v>0.46</v>
      </c>
      <c r="D329" s="22">
        <f t="shared" si="26"/>
        <v>0.61839080459770113</v>
      </c>
      <c r="E329" s="20">
        <v>46</v>
      </c>
      <c r="F329" s="20">
        <v>54</v>
      </c>
      <c r="G329" s="20">
        <v>269</v>
      </c>
      <c r="H329" s="20">
        <v>166</v>
      </c>
      <c r="I329" s="22">
        <v>0</v>
      </c>
      <c r="K329" s="16">
        <v>30324</v>
      </c>
      <c r="L329" s="18">
        <v>0</v>
      </c>
    </row>
    <row r="330" spans="1:12">
      <c r="A330" s="21">
        <v>30325</v>
      </c>
      <c r="B330" s="20">
        <v>9.1999999999999993</v>
      </c>
      <c r="C330" s="22">
        <f t="shared" si="25"/>
        <v>0.46</v>
      </c>
      <c r="D330" s="22">
        <f t="shared" si="26"/>
        <v>0.61839080459770113</v>
      </c>
      <c r="E330" s="20">
        <v>46</v>
      </c>
      <c r="F330" s="20">
        <v>54</v>
      </c>
      <c r="G330" s="20">
        <v>269</v>
      </c>
      <c r="H330" s="20">
        <v>166</v>
      </c>
      <c r="I330" s="22">
        <v>0</v>
      </c>
      <c r="K330" s="16">
        <v>30325</v>
      </c>
      <c r="L330" s="18">
        <v>0</v>
      </c>
    </row>
    <row r="331" spans="1:12">
      <c r="A331" s="21">
        <v>30326</v>
      </c>
      <c r="B331" s="20">
        <v>8.8000000000000007</v>
      </c>
      <c r="C331" s="22">
        <f t="shared" si="25"/>
        <v>0.46</v>
      </c>
      <c r="D331" s="22">
        <f t="shared" si="26"/>
        <v>0.61839080459770113</v>
      </c>
      <c r="E331" s="20">
        <v>46</v>
      </c>
      <c r="F331" s="20">
        <v>54</v>
      </c>
      <c r="G331" s="20">
        <v>269</v>
      </c>
      <c r="H331" s="20">
        <v>166</v>
      </c>
      <c r="I331" s="22">
        <v>0</v>
      </c>
      <c r="K331" s="16">
        <v>30326</v>
      </c>
      <c r="L331" s="18">
        <v>0</v>
      </c>
    </row>
    <row r="332" spans="1:12">
      <c r="A332" s="21">
        <v>30327</v>
      </c>
      <c r="B332" s="20">
        <v>8.5</v>
      </c>
      <c r="C332" s="22">
        <f t="shared" si="25"/>
        <v>0.46</v>
      </c>
      <c r="D332" s="22">
        <f t="shared" si="26"/>
        <v>0.61839080459770113</v>
      </c>
      <c r="E332" s="20">
        <v>46</v>
      </c>
      <c r="F332" s="20">
        <v>54</v>
      </c>
      <c r="G332" s="20">
        <v>269</v>
      </c>
      <c r="H332" s="20">
        <v>166</v>
      </c>
      <c r="I332" s="22">
        <v>0</v>
      </c>
      <c r="K332" s="16">
        <v>30327</v>
      </c>
      <c r="L332" s="18">
        <v>0</v>
      </c>
    </row>
    <row r="333" spans="1:12">
      <c r="A333" s="21">
        <v>30328</v>
      </c>
      <c r="B333" s="20">
        <v>8.3000000000000007</v>
      </c>
      <c r="C333" s="22">
        <f t="shared" si="25"/>
        <v>0.46</v>
      </c>
      <c r="D333" s="22">
        <f t="shared" si="26"/>
        <v>0.61839080459770113</v>
      </c>
      <c r="E333" s="20">
        <v>46</v>
      </c>
      <c r="F333" s="20">
        <v>54</v>
      </c>
      <c r="G333" s="20">
        <v>269</v>
      </c>
      <c r="H333" s="20">
        <v>166</v>
      </c>
      <c r="I333" s="22">
        <v>0</v>
      </c>
      <c r="K333" s="16">
        <v>30328</v>
      </c>
      <c r="L333" s="18">
        <v>0</v>
      </c>
    </row>
    <row r="334" spans="1:12">
      <c r="A334" s="21">
        <v>30682</v>
      </c>
      <c r="B334" s="20">
        <v>8</v>
      </c>
      <c r="C334" s="22">
        <f t="shared" si="25"/>
        <v>0.46</v>
      </c>
      <c r="D334" s="22">
        <f t="shared" si="26"/>
        <v>0.61839080459770113</v>
      </c>
      <c r="E334" s="20">
        <v>46</v>
      </c>
      <c r="F334" s="20">
        <v>54</v>
      </c>
      <c r="G334" s="20">
        <v>269</v>
      </c>
      <c r="H334" s="20">
        <v>166</v>
      </c>
      <c r="I334" s="22">
        <v>0</v>
      </c>
      <c r="K334" s="16">
        <v>30682</v>
      </c>
      <c r="L334" s="18">
        <v>0</v>
      </c>
    </row>
    <row r="335" spans="1:12">
      <c r="A335" s="21">
        <v>30683</v>
      </c>
      <c r="B335" s="20">
        <v>7.8</v>
      </c>
      <c r="C335" s="22">
        <f t="shared" si="25"/>
        <v>0.46</v>
      </c>
      <c r="D335" s="22">
        <f t="shared" si="26"/>
        <v>0.61839080459770113</v>
      </c>
      <c r="E335" s="20">
        <v>46</v>
      </c>
      <c r="F335" s="20">
        <v>54</v>
      </c>
      <c r="G335" s="20">
        <v>269</v>
      </c>
      <c r="H335" s="20">
        <v>166</v>
      </c>
      <c r="I335" s="22">
        <v>0</v>
      </c>
      <c r="K335" s="16">
        <v>30683</v>
      </c>
      <c r="L335" s="18">
        <v>0</v>
      </c>
    </row>
    <row r="336" spans="1:12">
      <c r="A336" s="21">
        <v>30684</v>
      </c>
      <c r="B336" s="20">
        <v>7.8</v>
      </c>
      <c r="C336" s="22">
        <f t="shared" si="25"/>
        <v>0.46</v>
      </c>
      <c r="D336" s="22">
        <f t="shared" si="26"/>
        <v>0.61839080459770113</v>
      </c>
      <c r="E336" s="20">
        <v>46</v>
      </c>
      <c r="F336" s="20">
        <v>54</v>
      </c>
      <c r="G336" s="20">
        <v>269</v>
      </c>
      <c r="H336" s="20">
        <v>166</v>
      </c>
      <c r="I336" s="22">
        <v>0</v>
      </c>
      <c r="K336" s="16">
        <v>30684</v>
      </c>
      <c r="L336" s="18">
        <v>0</v>
      </c>
    </row>
    <row r="337" spans="1:12">
      <c r="A337" s="21">
        <v>30685</v>
      </c>
      <c r="B337" s="20">
        <v>7.7</v>
      </c>
      <c r="C337" s="22">
        <f t="shared" si="25"/>
        <v>0.46</v>
      </c>
      <c r="D337" s="22">
        <f t="shared" si="26"/>
        <v>0.61839080459770113</v>
      </c>
      <c r="E337" s="20">
        <v>46</v>
      </c>
      <c r="F337" s="20">
        <v>54</v>
      </c>
      <c r="G337" s="20">
        <v>269</v>
      </c>
      <c r="H337" s="20">
        <v>166</v>
      </c>
      <c r="I337" s="22">
        <v>0</v>
      </c>
      <c r="K337" s="16">
        <v>30685</v>
      </c>
      <c r="L337" s="18">
        <v>0</v>
      </c>
    </row>
    <row r="338" spans="1:12">
      <c r="A338" s="21">
        <v>30686</v>
      </c>
      <c r="B338" s="20">
        <v>7.4</v>
      </c>
      <c r="C338" s="22">
        <f t="shared" si="25"/>
        <v>0.46</v>
      </c>
      <c r="D338" s="22">
        <f t="shared" si="26"/>
        <v>0.61839080459770113</v>
      </c>
      <c r="E338" s="20">
        <v>46</v>
      </c>
      <c r="F338" s="20">
        <v>54</v>
      </c>
      <c r="G338" s="20">
        <v>269</v>
      </c>
      <c r="H338" s="20">
        <v>166</v>
      </c>
      <c r="I338" s="22">
        <v>0</v>
      </c>
      <c r="K338" s="16">
        <v>30686</v>
      </c>
      <c r="L338" s="18">
        <v>0</v>
      </c>
    </row>
    <row r="339" spans="1:12">
      <c r="A339" s="21">
        <v>30687</v>
      </c>
      <c r="B339" s="20">
        <v>7.2</v>
      </c>
      <c r="C339" s="22">
        <f t="shared" si="25"/>
        <v>0.46</v>
      </c>
      <c r="D339" s="22">
        <f t="shared" si="26"/>
        <v>0.61839080459770113</v>
      </c>
      <c r="E339" s="20">
        <v>46</v>
      </c>
      <c r="F339" s="20">
        <v>54</v>
      </c>
      <c r="G339" s="20">
        <v>269</v>
      </c>
      <c r="H339" s="20">
        <v>166</v>
      </c>
      <c r="I339" s="22">
        <v>0</v>
      </c>
      <c r="K339" s="16">
        <v>30687</v>
      </c>
      <c r="L339" s="18">
        <v>0</v>
      </c>
    </row>
    <row r="340" spans="1:12">
      <c r="A340" s="21">
        <v>30688</v>
      </c>
      <c r="B340" s="20">
        <v>7.5</v>
      </c>
      <c r="C340" s="22">
        <f t="shared" si="25"/>
        <v>0.46</v>
      </c>
      <c r="D340" s="22">
        <f t="shared" si="26"/>
        <v>0.61839080459770113</v>
      </c>
      <c r="E340" s="20">
        <v>46</v>
      </c>
      <c r="F340" s="20">
        <v>54</v>
      </c>
      <c r="G340" s="20">
        <v>269</v>
      </c>
      <c r="H340" s="20">
        <v>166</v>
      </c>
      <c r="I340" s="22">
        <v>0</v>
      </c>
      <c r="K340" s="16">
        <v>30688</v>
      </c>
      <c r="L340" s="18">
        <v>0</v>
      </c>
    </row>
    <row r="341" spans="1:12">
      <c r="A341" s="21">
        <v>30689</v>
      </c>
      <c r="B341" s="20">
        <v>7.5</v>
      </c>
      <c r="C341" s="22">
        <f t="shared" si="25"/>
        <v>0.46</v>
      </c>
      <c r="D341" s="22">
        <f t="shared" si="26"/>
        <v>0.61839080459770113</v>
      </c>
      <c r="E341" s="20">
        <v>46</v>
      </c>
      <c r="F341" s="20">
        <v>54</v>
      </c>
      <c r="G341" s="20">
        <v>269</v>
      </c>
      <c r="H341" s="20">
        <v>166</v>
      </c>
      <c r="I341" s="22">
        <v>0</v>
      </c>
      <c r="K341" s="16">
        <v>30689</v>
      </c>
      <c r="L341" s="18">
        <v>0</v>
      </c>
    </row>
    <row r="342" spans="1:12">
      <c r="A342" s="21">
        <v>30690</v>
      </c>
      <c r="B342" s="20">
        <v>7.3</v>
      </c>
      <c r="C342" s="22">
        <f t="shared" si="25"/>
        <v>0.46</v>
      </c>
      <c r="D342" s="22">
        <f t="shared" si="26"/>
        <v>0.61839080459770113</v>
      </c>
      <c r="E342" s="20">
        <v>46</v>
      </c>
      <c r="F342" s="20">
        <v>54</v>
      </c>
      <c r="G342" s="20">
        <v>269</v>
      </c>
      <c r="H342" s="20">
        <v>166</v>
      </c>
      <c r="I342" s="22">
        <v>0</v>
      </c>
      <c r="K342" s="16">
        <v>30690</v>
      </c>
      <c r="L342" s="18">
        <v>0</v>
      </c>
    </row>
    <row r="343" spans="1:12">
      <c r="A343" s="21">
        <v>30691</v>
      </c>
      <c r="B343" s="20">
        <v>7.4</v>
      </c>
      <c r="C343" s="22">
        <f t="shared" si="25"/>
        <v>0.46</v>
      </c>
      <c r="D343" s="22">
        <f t="shared" si="26"/>
        <v>0.61839080459770113</v>
      </c>
      <c r="E343" s="20">
        <v>46</v>
      </c>
      <c r="F343" s="20">
        <v>54</v>
      </c>
      <c r="G343" s="20">
        <v>269</v>
      </c>
      <c r="H343" s="20">
        <v>166</v>
      </c>
      <c r="I343" s="22">
        <v>0</v>
      </c>
      <c r="K343" s="16">
        <v>30691</v>
      </c>
      <c r="L343" s="18">
        <v>0</v>
      </c>
    </row>
    <row r="344" spans="1:12">
      <c r="A344" s="21">
        <v>30692</v>
      </c>
      <c r="B344" s="20">
        <v>7.2</v>
      </c>
      <c r="C344" s="22">
        <f t="shared" si="25"/>
        <v>0.46</v>
      </c>
      <c r="D344" s="22">
        <f t="shared" si="26"/>
        <v>0.61839080459770113</v>
      </c>
      <c r="E344" s="20">
        <v>46</v>
      </c>
      <c r="F344" s="20">
        <v>54</v>
      </c>
      <c r="G344" s="20">
        <v>269</v>
      </c>
      <c r="H344" s="20">
        <v>166</v>
      </c>
      <c r="I344" s="22">
        <v>0</v>
      </c>
      <c r="K344" s="16">
        <v>30692</v>
      </c>
      <c r="L344" s="18">
        <v>0</v>
      </c>
    </row>
    <row r="345" spans="1:12">
      <c r="A345" s="21">
        <v>30693</v>
      </c>
      <c r="B345" s="20">
        <v>7.3</v>
      </c>
      <c r="C345" s="22">
        <f t="shared" si="25"/>
        <v>0.46</v>
      </c>
      <c r="D345" s="22">
        <f t="shared" si="26"/>
        <v>0.61839080459770113</v>
      </c>
      <c r="E345" s="20">
        <v>46</v>
      </c>
      <c r="F345" s="20">
        <v>54</v>
      </c>
      <c r="G345" s="20">
        <v>269</v>
      </c>
      <c r="H345" s="20">
        <v>166</v>
      </c>
      <c r="I345" s="22">
        <v>0</v>
      </c>
      <c r="K345" s="16">
        <v>30693</v>
      </c>
      <c r="L345" s="18">
        <v>0</v>
      </c>
    </row>
    <row r="346" spans="1:12">
      <c r="A346" s="21">
        <v>31048</v>
      </c>
      <c r="B346" s="20">
        <v>7.3</v>
      </c>
      <c r="C346" s="22">
        <f t="shared" si="25"/>
        <v>0.46</v>
      </c>
      <c r="D346" s="22">
        <f t="shared" si="26"/>
        <v>0.61839080459770113</v>
      </c>
      <c r="E346" s="20">
        <v>46</v>
      </c>
      <c r="F346" s="20">
        <v>54</v>
      </c>
      <c r="G346" s="20">
        <v>269</v>
      </c>
      <c r="H346" s="20">
        <v>166</v>
      </c>
      <c r="I346" s="24">
        <v>0</v>
      </c>
      <c r="K346" s="16">
        <v>31048</v>
      </c>
      <c r="L346" s="18">
        <v>0</v>
      </c>
    </row>
    <row r="347" spans="1:12">
      <c r="A347" s="21">
        <v>31049</v>
      </c>
      <c r="B347" s="20">
        <v>7.2</v>
      </c>
      <c r="C347" s="22">
        <f t="shared" si="25"/>
        <v>0.47</v>
      </c>
      <c r="D347" s="22">
        <f t="shared" si="26"/>
        <v>0.58160919540229883</v>
      </c>
      <c r="E347" s="20">
        <v>47</v>
      </c>
      <c r="F347" s="20">
        <v>53</v>
      </c>
      <c r="G347" s="20">
        <v>253</v>
      </c>
      <c r="H347" s="20">
        <v>182</v>
      </c>
      <c r="I347" s="22">
        <v>0</v>
      </c>
      <c r="K347" s="16">
        <v>31049</v>
      </c>
      <c r="L347" s="18">
        <v>0</v>
      </c>
    </row>
    <row r="348" spans="1:12">
      <c r="A348" s="21">
        <v>31050</v>
      </c>
      <c r="B348" s="20">
        <v>7.2</v>
      </c>
      <c r="C348" s="22">
        <f t="shared" si="25"/>
        <v>0.47</v>
      </c>
      <c r="D348" s="22">
        <f t="shared" si="26"/>
        <v>0.58160919540229883</v>
      </c>
      <c r="E348" s="20">
        <v>47</v>
      </c>
      <c r="F348" s="20">
        <v>53</v>
      </c>
      <c r="G348" s="20">
        <v>253</v>
      </c>
      <c r="H348" s="20">
        <v>182</v>
      </c>
      <c r="I348" s="22">
        <v>0</v>
      </c>
      <c r="K348" s="16">
        <v>31050</v>
      </c>
      <c r="L348" s="18">
        <v>0</v>
      </c>
    </row>
    <row r="349" spans="1:12">
      <c r="A349" s="21">
        <v>31051</v>
      </c>
      <c r="B349" s="20">
        <v>7.3</v>
      </c>
      <c r="C349" s="22">
        <f t="shared" si="25"/>
        <v>0.47</v>
      </c>
      <c r="D349" s="22">
        <f t="shared" si="26"/>
        <v>0.58160919540229883</v>
      </c>
      <c r="E349" s="20">
        <v>47</v>
      </c>
      <c r="F349" s="20">
        <v>53</v>
      </c>
      <c r="G349" s="20">
        <v>253</v>
      </c>
      <c r="H349" s="20">
        <v>182</v>
      </c>
      <c r="I349" s="22">
        <v>0</v>
      </c>
      <c r="K349" s="16">
        <v>31051</v>
      </c>
      <c r="L349" s="18">
        <v>0</v>
      </c>
    </row>
    <row r="350" spans="1:12">
      <c r="A350" s="21">
        <v>31052</v>
      </c>
      <c r="B350" s="20">
        <v>7.2</v>
      </c>
      <c r="C350" s="22">
        <f t="shared" si="25"/>
        <v>0.47</v>
      </c>
      <c r="D350" s="22">
        <f t="shared" si="26"/>
        <v>0.58160919540229883</v>
      </c>
      <c r="E350" s="20">
        <v>47</v>
      </c>
      <c r="F350" s="20">
        <v>53</v>
      </c>
      <c r="G350" s="20">
        <v>253</v>
      </c>
      <c r="H350" s="20">
        <v>182</v>
      </c>
      <c r="I350" s="22">
        <v>0</v>
      </c>
      <c r="K350" s="16">
        <v>31052</v>
      </c>
      <c r="L350" s="18">
        <v>0</v>
      </c>
    </row>
    <row r="351" spans="1:12">
      <c r="A351" s="21">
        <v>31053</v>
      </c>
      <c r="B351" s="20">
        <v>7.4</v>
      </c>
      <c r="C351" s="22">
        <f t="shared" ref="C351:C414" si="27">(E351/100)</f>
        <v>0.47</v>
      </c>
      <c r="D351" s="22">
        <f t="shared" ref="D351:D414" si="28">G351/435</f>
        <v>0.58160919540229883</v>
      </c>
      <c r="E351" s="20">
        <v>47</v>
      </c>
      <c r="F351" s="20">
        <v>53</v>
      </c>
      <c r="G351" s="20">
        <v>253</v>
      </c>
      <c r="H351" s="20">
        <v>182</v>
      </c>
      <c r="I351" s="22">
        <v>0</v>
      </c>
      <c r="K351" s="16">
        <v>31053</v>
      </c>
      <c r="L351" s="18">
        <v>0</v>
      </c>
    </row>
    <row r="352" spans="1:12">
      <c r="A352" s="21">
        <v>31054</v>
      </c>
      <c r="B352" s="20">
        <v>7.4</v>
      </c>
      <c r="C352" s="22">
        <f t="shared" si="27"/>
        <v>0.47</v>
      </c>
      <c r="D352" s="22">
        <f t="shared" si="28"/>
        <v>0.58160919540229883</v>
      </c>
      <c r="E352" s="20">
        <v>47</v>
      </c>
      <c r="F352" s="20">
        <v>53</v>
      </c>
      <c r="G352" s="20">
        <v>253</v>
      </c>
      <c r="H352" s="20">
        <v>182</v>
      </c>
      <c r="I352" s="22">
        <v>0</v>
      </c>
      <c r="K352" s="16">
        <v>31054</v>
      </c>
      <c r="L352" s="18">
        <v>0</v>
      </c>
    </row>
    <row r="353" spans="1:12">
      <c r="A353" s="21">
        <v>31055</v>
      </c>
      <c r="B353" s="20">
        <v>7.1</v>
      </c>
      <c r="C353" s="22">
        <f t="shared" si="27"/>
        <v>0.47</v>
      </c>
      <c r="D353" s="22">
        <f t="shared" si="28"/>
        <v>0.58160919540229883</v>
      </c>
      <c r="E353" s="20">
        <v>47</v>
      </c>
      <c r="F353" s="20">
        <v>53</v>
      </c>
      <c r="G353" s="20">
        <v>253</v>
      </c>
      <c r="H353" s="20">
        <v>182</v>
      </c>
      <c r="I353" s="22">
        <v>0</v>
      </c>
      <c r="K353" s="16">
        <v>31055</v>
      </c>
      <c r="L353" s="18">
        <v>0</v>
      </c>
    </row>
    <row r="354" spans="1:12">
      <c r="A354" s="21">
        <v>31056</v>
      </c>
      <c r="B354" s="20">
        <v>7.1</v>
      </c>
      <c r="C354" s="22">
        <f t="shared" si="27"/>
        <v>0.47</v>
      </c>
      <c r="D354" s="22">
        <f t="shared" si="28"/>
        <v>0.58160919540229883</v>
      </c>
      <c r="E354" s="20">
        <v>47</v>
      </c>
      <c r="F354" s="20">
        <v>53</v>
      </c>
      <c r="G354" s="20">
        <v>253</v>
      </c>
      <c r="H354" s="20">
        <v>182</v>
      </c>
      <c r="I354" s="22">
        <v>0</v>
      </c>
      <c r="K354" s="16">
        <v>31056</v>
      </c>
      <c r="L354" s="18">
        <v>0</v>
      </c>
    </row>
    <row r="355" spans="1:12">
      <c r="A355" s="21">
        <v>31057</v>
      </c>
      <c r="B355" s="20">
        <v>7.1</v>
      </c>
      <c r="C355" s="22">
        <f t="shared" si="27"/>
        <v>0.47</v>
      </c>
      <c r="D355" s="22">
        <f t="shared" si="28"/>
        <v>0.58160919540229883</v>
      </c>
      <c r="E355" s="20">
        <v>47</v>
      </c>
      <c r="F355" s="20">
        <v>53</v>
      </c>
      <c r="G355" s="20">
        <v>253</v>
      </c>
      <c r="H355" s="20">
        <v>182</v>
      </c>
      <c r="I355" s="22">
        <v>0</v>
      </c>
      <c r="K355" s="16">
        <v>31057</v>
      </c>
      <c r="L355" s="18">
        <v>0</v>
      </c>
    </row>
    <row r="356" spans="1:12">
      <c r="A356" s="21">
        <v>31058</v>
      </c>
      <c r="B356" s="20">
        <v>7</v>
      </c>
      <c r="C356" s="22">
        <f t="shared" si="27"/>
        <v>0.47</v>
      </c>
      <c r="D356" s="22">
        <f t="shared" si="28"/>
        <v>0.58160919540229883</v>
      </c>
      <c r="E356" s="20">
        <v>47</v>
      </c>
      <c r="F356" s="20">
        <v>53</v>
      </c>
      <c r="G356" s="20">
        <v>253</v>
      </c>
      <c r="H356" s="20">
        <v>182</v>
      </c>
      <c r="I356" s="22">
        <v>0</v>
      </c>
      <c r="K356" s="16">
        <v>31058</v>
      </c>
      <c r="L356" s="18">
        <v>0</v>
      </c>
    </row>
    <row r="357" spans="1:12">
      <c r="A357" s="21">
        <v>31059</v>
      </c>
      <c r="B357" s="20">
        <v>7</v>
      </c>
      <c r="C357" s="22">
        <f t="shared" si="27"/>
        <v>0.47</v>
      </c>
      <c r="D357" s="22">
        <f t="shared" si="28"/>
        <v>0.58160919540229883</v>
      </c>
      <c r="E357" s="20">
        <v>47</v>
      </c>
      <c r="F357" s="20">
        <v>53</v>
      </c>
      <c r="G357" s="20">
        <v>253</v>
      </c>
      <c r="H357" s="20">
        <v>182</v>
      </c>
      <c r="I357" s="22">
        <v>0</v>
      </c>
      <c r="K357" s="16">
        <v>31059</v>
      </c>
      <c r="L357" s="18">
        <v>0</v>
      </c>
    </row>
    <row r="358" spans="1:12">
      <c r="A358" s="21">
        <v>31413</v>
      </c>
      <c r="B358" s="20">
        <v>6.7</v>
      </c>
      <c r="C358" s="22">
        <f t="shared" si="27"/>
        <v>0.47</v>
      </c>
      <c r="D358" s="22">
        <f t="shared" si="28"/>
        <v>0.58160919540229883</v>
      </c>
      <c r="E358" s="20">
        <v>47</v>
      </c>
      <c r="F358" s="20">
        <v>53</v>
      </c>
      <c r="G358" s="20">
        <v>253</v>
      </c>
      <c r="H358" s="20">
        <v>182</v>
      </c>
      <c r="I358" s="22">
        <v>0</v>
      </c>
      <c r="K358" s="16">
        <v>31413</v>
      </c>
      <c r="L358" s="18">
        <v>0</v>
      </c>
    </row>
    <row r="359" spans="1:12">
      <c r="A359" s="21">
        <v>31414</v>
      </c>
      <c r="B359" s="20">
        <v>7.2</v>
      </c>
      <c r="C359" s="22">
        <f t="shared" si="27"/>
        <v>0.47</v>
      </c>
      <c r="D359" s="22">
        <f t="shared" si="28"/>
        <v>0.58160919540229883</v>
      </c>
      <c r="E359" s="20">
        <v>47</v>
      </c>
      <c r="F359" s="20">
        <v>53</v>
      </c>
      <c r="G359" s="20">
        <v>253</v>
      </c>
      <c r="H359" s="20">
        <v>182</v>
      </c>
      <c r="I359" s="22">
        <v>0</v>
      </c>
      <c r="K359" s="16">
        <v>31414</v>
      </c>
      <c r="L359" s="18">
        <v>0</v>
      </c>
    </row>
    <row r="360" spans="1:12">
      <c r="A360" s="21">
        <v>31415</v>
      </c>
      <c r="B360" s="20">
        <v>7.2</v>
      </c>
      <c r="C360" s="22">
        <f t="shared" si="27"/>
        <v>0.47</v>
      </c>
      <c r="D360" s="22">
        <f t="shared" si="28"/>
        <v>0.58160919540229883</v>
      </c>
      <c r="E360" s="20">
        <v>47</v>
      </c>
      <c r="F360" s="20">
        <v>53</v>
      </c>
      <c r="G360" s="20">
        <v>253</v>
      </c>
      <c r="H360" s="20">
        <v>182</v>
      </c>
      <c r="I360" s="22">
        <v>0</v>
      </c>
      <c r="K360" s="16">
        <v>31415</v>
      </c>
      <c r="L360" s="18">
        <v>0</v>
      </c>
    </row>
    <row r="361" spans="1:12">
      <c r="A361" s="21">
        <v>31416</v>
      </c>
      <c r="B361" s="20">
        <v>7.1</v>
      </c>
      <c r="C361" s="22">
        <f t="shared" si="27"/>
        <v>0.47</v>
      </c>
      <c r="D361" s="22">
        <f t="shared" si="28"/>
        <v>0.58160919540229883</v>
      </c>
      <c r="E361" s="20">
        <v>47</v>
      </c>
      <c r="F361" s="20">
        <v>53</v>
      </c>
      <c r="G361" s="20">
        <v>253</v>
      </c>
      <c r="H361" s="20">
        <v>182</v>
      </c>
      <c r="I361" s="22">
        <v>0</v>
      </c>
      <c r="K361" s="16">
        <v>31416</v>
      </c>
      <c r="L361" s="18">
        <v>0</v>
      </c>
    </row>
    <row r="362" spans="1:12">
      <c r="A362" s="21">
        <v>31417</v>
      </c>
      <c r="B362" s="20">
        <v>7.2</v>
      </c>
      <c r="C362" s="22">
        <f t="shared" si="27"/>
        <v>0.47</v>
      </c>
      <c r="D362" s="22">
        <f t="shared" si="28"/>
        <v>0.58160919540229883</v>
      </c>
      <c r="E362" s="20">
        <v>47</v>
      </c>
      <c r="F362" s="20">
        <v>53</v>
      </c>
      <c r="G362" s="20">
        <v>253</v>
      </c>
      <c r="H362" s="20">
        <v>182</v>
      </c>
      <c r="I362" s="22">
        <v>0</v>
      </c>
      <c r="K362" s="16">
        <v>31417</v>
      </c>
      <c r="L362" s="18">
        <v>0</v>
      </c>
    </row>
    <row r="363" spans="1:12">
      <c r="A363" s="21">
        <v>31418</v>
      </c>
      <c r="B363" s="20">
        <v>7.2</v>
      </c>
      <c r="C363" s="22">
        <f t="shared" si="27"/>
        <v>0.47</v>
      </c>
      <c r="D363" s="22">
        <f t="shared" si="28"/>
        <v>0.58160919540229883</v>
      </c>
      <c r="E363" s="20">
        <v>47</v>
      </c>
      <c r="F363" s="20">
        <v>53</v>
      </c>
      <c r="G363" s="20">
        <v>253</v>
      </c>
      <c r="H363" s="20">
        <v>182</v>
      </c>
      <c r="I363" s="22">
        <v>0</v>
      </c>
      <c r="K363" s="16">
        <v>31418</v>
      </c>
      <c r="L363" s="18">
        <v>0</v>
      </c>
    </row>
    <row r="364" spans="1:12">
      <c r="A364" s="21">
        <v>31419</v>
      </c>
      <c r="B364" s="20">
        <v>7</v>
      </c>
      <c r="C364" s="22">
        <f t="shared" si="27"/>
        <v>0.47</v>
      </c>
      <c r="D364" s="22">
        <f t="shared" si="28"/>
        <v>0.58160919540229883</v>
      </c>
      <c r="E364" s="20">
        <v>47</v>
      </c>
      <c r="F364" s="20">
        <v>53</v>
      </c>
      <c r="G364" s="20">
        <v>253</v>
      </c>
      <c r="H364" s="20">
        <v>182</v>
      </c>
      <c r="I364" s="22">
        <v>0</v>
      </c>
      <c r="K364" s="16">
        <v>31419</v>
      </c>
      <c r="L364" s="18">
        <v>0</v>
      </c>
    </row>
    <row r="365" spans="1:12">
      <c r="A365" s="21">
        <v>31420</v>
      </c>
      <c r="B365" s="20">
        <v>6.9</v>
      </c>
      <c r="C365" s="22">
        <f t="shared" si="27"/>
        <v>0.47</v>
      </c>
      <c r="D365" s="22">
        <f t="shared" si="28"/>
        <v>0.58160919540229883</v>
      </c>
      <c r="E365" s="20">
        <v>47</v>
      </c>
      <c r="F365" s="20">
        <v>53</v>
      </c>
      <c r="G365" s="20">
        <v>253</v>
      </c>
      <c r="H365" s="20">
        <v>182</v>
      </c>
      <c r="I365" s="22">
        <v>0</v>
      </c>
      <c r="K365" s="16">
        <v>31420</v>
      </c>
      <c r="L365" s="18">
        <v>0</v>
      </c>
    </row>
    <row r="366" spans="1:12">
      <c r="A366" s="21">
        <v>31421</v>
      </c>
      <c r="B366" s="20">
        <v>7</v>
      </c>
      <c r="C366" s="22">
        <f t="shared" si="27"/>
        <v>0.47</v>
      </c>
      <c r="D366" s="22">
        <f t="shared" si="28"/>
        <v>0.58160919540229883</v>
      </c>
      <c r="E366" s="20">
        <v>47</v>
      </c>
      <c r="F366" s="20">
        <v>53</v>
      </c>
      <c r="G366" s="20">
        <v>253</v>
      </c>
      <c r="H366" s="20">
        <v>182</v>
      </c>
      <c r="I366" s="22">
        <v>0</v>
      </c>
      <c r="K366" s="16">
        <v>31421</v>
      </c>
      <c r="L366" s="18">
        <v>0</v>
      </c>
    </row>
    <row r="367" spans="1:12">
      <c r="A367" s="21">
        <v>31422</v>
      </c>
      <c r="B367" s="20">
        <v>7</v>
      </c>
      <c r="C367" s="22">
        <f t="shared" si="27"/>
        <v>0.47</v>
      </c>
      <c r="D367" s="22">
        <f t="shared" si="28"/>
        <v>0.58160919540229883</v>
      </c>
      <c r="E367" s="20">
        <v>47</v>
      </c>
      <c r="F367" s="20">
        <v>53</v>
      </c>
      <c r="G367" s="20">
        <v>253</v>
      </c>
      <c r="H367" s="20">
        <v>182</v>
      </c>
      <c r="I367" s="22">
        <v>0</v>
      </c>
      <c r="K367" s="16">
        <v>31422</v>
      </c>
      <c r="L367" s="18">
        <v>0</v>
      </c>
    </row>
    <row r="368" spans="1:12">
      <c r="A368" s="21">
        <v>31423</v>
      </c>
      <c r="B368" s="20">
        <v>6.9</v>
      </c>
      <c r="C368" s="22">
        <f t="shared" si="27"/>
        <v>0.47</v>
      </c>
      <c r="D368" s="22">
        <f t="shared" si="28"/>
        <v>0.58160919540229883</v>
      </c>
      <c r="E368" s="20">
        <v>47</v>
      </c>
      <c r="F368" s="20">
        <v>53</v>
      </c>
      <c r="G368" s="20">
        <v>253</v>
      </c>
      <c r="H368" s="20">
        <v>182</v>
      </c>
      <c r="I368" s="22">
        <v>0</v>
      </c>
      <c r="K368" s="16">
        <v>31423</v>
      </c>
      <c r="L368" s="18">
        <v>0</v>
      </c>
    </row>
    <row r="369" spans="1:12">
      <c r="A369" s="21">
        <v>31424</v>
      </c>
      <c r="B369" s="20">
        <v>6.6</v>
      </c>
      <c r="C369" s="22">
        <f t="shared" si="27"/>
        <v>0.47</v>
      </c>
      <c r="D369" s="22">
        <f t="shared" si="28"/>
        <v>0.58160919540229883</v>
      </c>
      <c r="E369" s="20">
        <v>47</v>
      </c>
      <c r="F369" s="20">
        <v>53</v>
      </c>
      <c r="G369" s="20">
        <v>253</v>
      </c>
      <c r="H369" s="20">
        <v>182</v>
      </c>
      <c r="I369" s="22">
        <v>0</v>
      </c>
      <c r="K369" s="16">
        <v>31424</v>
      </c>
      <c r="L369" s="18">
        <v>0</v>
      </c>
    </row>
    <row r="370" spans="1:12">
      <c r="A370" s="21">
        <v>31778</v>
      </c>
      <c r="B370" s="20">
        <v>6.6</v>
      </c>
      <c r="C370" s="22">
        <f t="shared" si="27"/>
        <v>0.47</v>
      </c>
      <c r="D370" s="22">
        <f t="shared" si="28"/>
        <v>0.58160919540229883</v>
      </c>
      <c r="E370" s="20">
        <v>47</v>
      </c>
      <c r="F370" s="20">
        <v>53</v>
      </c>
      <c r="G370" s="20">
        <v>253</v>
      </c>
      <c r="H370" s="20">
        <v>182</v>
      </c>
      <c r="I370" s="24">
        <v>0</v>
      </c>
      <c r="K370" s="16">
        <v>31778</v>
      </c>
      <c r="L370" s="18">
        <v>0</v>
      </c>
    </row>
    <row r="371" spans="1:12">
      <c r="A371" s="21">
        <v>31779</v>
      </c>
      <c r="B371" s="20">
        <v>6.6</v>
      </c>
      <c r="C371" s="22">
        <f t="shared" si="27"/>
        <v>0.55000000000000004</v>
      </c>
      <c r="D371" s="22">
        <f t="shared" si="28"/>
        <v>0.59310344827586203</v>
      </c>
      <c r="E371" s="20">
        <v>55</v>
      </c>
      <c r="F371" s="20">
        <v>45</v>
      </c>
      <c r="G371" s="20">
        <v>258</v>
      </c>
      <c r="H371" s="20">
        <v>177</v>
      </c>
      <c r="I371" s="22">
        <v>0</v>
      </c>
      <c r="K371" s="16">
        <v>31779</v>
      </c>
      <c r="L371" s="18">
        <v>0</v>
      </c>
    </row>
    <row r="372" spans="1:12">
      <c r="A372" s="21">
        <v>31780</v>
      </c>
      <c r="B372" s="20">
        <v>6.6</v>
      </c>
      <c r="C372" s="22">
        <f t="shared" si="27"/>
        <v>0.55000000000000004</v>
      </c>
      <c r="D372" s="22">
        <f t="shared" si="28"/>
        <v>0.59310344827586203</v>
      </c>
      <c r="E372" s="20">
        <v>55</v>
      </c>
      <c r="F372" s="20">
        <v>45</v>
      </c>
      <c r="G372" s="20">
        <v>258</v>
      </c>
      <c r="H372" s="20">
        <v>177</v>
      </c>
      <c r="I372" s="22">
        <v>0</v>
      </c>
      <c r="K372" s="16">
        <v>31780</v>
      </c>
      <c r="L372" s="18">
        <v>0</v>
      </c>
    </row>
    <row r="373" spans="1:12">
      <c r="A373" s="21">
        <v>31781</v>
      </c>
      <c r="B373" s="20">
        <v>6.3</v>
      </c>
      <c r="C373" s="22">
        <f t="shared" si="27"/>
        <v>0.55000000000000004</v>
      </c>
      <c r="D373" s="22">
        <f t="shared" si="28"/>
        <v>0.59310344827586203</v>
      </c>
      <c r="E373" s="20">
        <v>55</v>
      </c>
      <c r="F373" s="20">
        <v>45</v>
      </c>
      <c r="G373" s="20">
        <v>258</v>
      </c>
      <c r="H373" s="20">
        <v>177</v>
      </c>
      <c r="I373" s="22">
        <v>0</v>
      </c>
      <c r="K373" s="16">
        <v>31781</v>
      </c>
      <c r="L373" s="18">
        <v>0</v>
      </c>
    </row>
    <row r="374" spans="1:12">
      <c r="A374" s="21">
        <v>31782</v>
      </c>
      <c r="B374" s="20">
        <v>6.3</v>
      </c>
      <c r="C374" s="22">
        <f t="shared" si="27"/>
        <v>0.55000000000000004</v>
      </c>
      <c r="D374" s="22">
        <f t="shared" si="28"/>
        <v>0.59310344827586203</v>
      </c>
      <c r="E374" s="20">
        <v>55</v>
      </c>
      <c r="F374" s="20">
        <v>45</v>
      </c>
      <c r="G374" s="20">
        <v>258</v>
      </c>
      <c r="H374" s="20">
        <v>177</v>
      </c>
      <c r="I374" s="22">
        <v>0</v>
      </c>
      <c r="K374" s="16">
        <v>31782</v>
      </c>
      <c r="L374" s="18">
        <v>0</v>
      </c>
    </row>
    <row r="375" spans="1:12">
      <c r="A375" s="21">
        <v>31783</v>
      </c>
      <c r="B375" s="20">
        <v>6.2</v>
      </c>
      <c r="C375" s="22">
        <f t="shared" si="27"/>
        <v>0.55000000000000004</v>
      </c>
      <c r="D375" s="22">
        <f t="shared" si="28"/>
        <v>0.59310344827586203</v>
      </c>
      <c r="E375" s="20">
        <v>55</v>
      </c>
      <c r="F375" s="20">
        <v>45</v>
      </c>
      <c r="G375" s="20">
        <v>258</v>
      </c>
      <c r="H375" s="20">
        <v>177</v>
      </c>
      <c r="I375" s="22">
        <v>0</v>
      </c>
      <c r="K375" s="16">
        <v>31783</v>
      </c>
      <c r="L375" s="18">
        <v>0</v>
      </c>
    </row>
    <row r="376" spans="1:12">
      <c r="A376" s="21">
        <v>31784</v>
      </c>
      <c r="B376" s="20">
        <v>6.1</v>
      </c>
      <c r="C376" s="22">
        <f t="shared" si="27"/>
        <v>0.55000000000000004</v>
      </c>
      <c r="D376" s="22">
        <f t="shared" si="28"/>
        <v>0.59310344827586203</v>
      </c>
      <c r="E376" s="20">
        <v>55</v>
      </c>
      <c r="F376" s="20">
        <v>45</v>
      </c>
      <c r="G376" s="20">
        <v>258</v>
      </c>
      <c r="H376" s="20">
        <v>177</v>
      </c>
      <c r="I376" s="22">
        <v>0</v>
      </c>
      <c r="K376" s="16">
        <v>31784</v>
      </c>
      <c r="L376" s="18">
        <v>0</v>
      </c>
    </row>
    <row r="377" spans="1:12">
      <c r="A377" s="21">
        <v>31785</v>
      </c>
      <c r="B377" s="20">
        <v>6</v>
      </c>
      <c r="C377" s="22">
        <f t="shared" si="27"/>
        <v>0.55000000000000004</v>
      </c>
      <c r="D377" s="22">
        <f t="shared" si="28"/>
        <v>0.59310344827586203</v>
      </c>
      <c r="E377" s="20">
        <v>55</v>
      </c>
      <c r="F377" s="20">
        <v>45</v>
      </c>
      <c r="G377" s="20">
        <v>258</v>
      </c>
      <c r="H377" s="20">
        <v>177</v>
      </c>
      <c r="I377" s="22">
        <v>0</v>
      </c>
      <c r="K377" s="16">
        <v>31785</v>
      </c>
      <c r="L377" s="18">
        <v>0</v>
      </c>
    </row>
    <row r="378" spans="1:12">
      <c r="A378" s="21">
        <v>31786</v>
      </c>
      <c r="B378" s="20">
        <v>5.9</v>
      </c>
      <c r="C378" s="22">
        <f t="shared" si="27"/>
        <v>0.55000000000000004</v>
      </c>
      <c r="D378" s="22">
        <f t="shared" si="28"/>
        <v>0.59310344827586203</v>
      </c>
      <c r="E378" s="20">
        <v>55</v>
      </c>
      <c r="F378" s="20">
        <v>45</v>
      </c>
      <c r="G378" s="20">
        <v>258</v>
      </c>
      <c r="H378" s="20">
        <v>177</v>
      </c>
      <c r="I378" s="22">
        <v>0</v>
      </c>
      <c r="K378" s="16">
        <v>31786</v>
      </c>
      <c r="L378" s="18">
        <v>0</v>
      </c>
    </row>
    <row r="379" spans="1:12">
      <c r="A379" s="21">
        <v>31787</v>
      </c>
      <c r="B379" s="20">
        <v>6</v>
      </c>
      <c r="C379" s="22">
        <f t="shared" si="27"/>
        <v>0.55000000000000004</v>
      </c>
      <c r="D379" s="22">
        <f t="shared" si="28"/>
        <v>0.59310344827586203</v>
      </c>
      <c r="E379" s="20">
        <v>55</v>
      </c>
      <c r="F379" s="20">
        <v>45</v>
      </c>
      <c r="G379" s="20">
        <v>258</v>
      </c>
      <c r="H379" s="20">
        <v>177</v>
      </c>
      <c r="I379" s="22">
        <v>0</v>
      </c>
      <c r="K379" s="16">
        <v>31787</v>
      </c>
      <c r="L379" s="18">
        <v>0</v>
      </c>
    </row>
    <row r="380" spans="1:12">
      <c r="A380" s="21">
        <v>31788</v>
      </c>
      <c r="B380" s="20">
        <v>5.8</v>
      </c>
      <c r="C380" s="22">
        <f t="shared" si="27"/>
        <v>0.55000000000000004</v>
      </c>
      <c r="D380" s="22">
        <f t="shared" si="28"/>
        <v>0.59310344827586203</v>
      </c>
      <c r="E380" s="20">
        <v>55</v>
      </c>
      <c r="F380" s="20">
        <v>45</v>
      </c>
      <c r="G380" s="20">
        <v>258</v>
      </c>
      <c r="H380" s="20">
        <v>177</v>
      </c>
      <c r="I380" s="22">
        <v>0</v>
      </c>
      <c r="K380" s="16">
        <v>31788</v>
      </c>
      <c r="L380" s="18">
        <v>0</v>
      </c>
    </row>
    <row r="381" spans="1:12">
      <c r="A381" s="21">
        <v>31789</v>
      </c>
      <c r="B381" s="20">
        <v>5.7</v>
      </c>
      <c r="C381" s="22">
        <f t="shared" si="27"/>
        <v>0.55000000000000004</v>
      </c>
      <c r="D381" s="22">
        <f t="shared" si="28"/>
        <v>0.59310344827586203</v>
      </c>
      <c r="E381" s="20">
        <v>55</v>
      </c>
      <c r="F381" s="20">
        <v>45</v>
      </c>
      <c r="G381" s="20">
        <v>258</v>
      </c>
      <c r="H381" s="20">
        <v>177</v>
      </c>
      <c r="I381" s="22">
        <v>0</v>
      </c>
      <c r="K381" s="16">
        <v>31789</v>
      </c>
      <c r="L381" s="18">
        <v>0</v>
      </c>
    </row>
    <row r="382" spans="1:12">
      <c r="A382" s="21">
        <v>32143</v>
      </c>
      <c r="B382" s="20">
        <v>5.7</v>
      </c>
      <c r="C382" s="22">
        <f t="shared" si="27"/>
        <v>0.55000000000000004</v>
      </c>
      <c r="D382" s="22">
        <f t="shared" si="28"/>
        <v>0.59310344827586203</v>
      </c>
      <c r="E382" s="20">
        <v>55</v>
      </c>
      <c r="F382" s="20">
        <v>45</v>
      </c>
      <c r="G382" s="20">
        <v>258</v>
      </c>
      <c r="H382" s="20">
        <v>177</v>
      </c>
      <c r="I382" s="22">
        <v>0</v>
      </c>
      <c r="K382" s="16">
        <v>32143</v>
      </c>
      <c r="L382" s="18">
        <v>0</v>
      </c>
    </row>
    <row r="383" spans="1:12">
      <c r="A383" s="21">
        <v>32144</v>
      </c>
      <c r="B383" s="20">
        <v>5.7</v>
      </c>
      <c r="C383" s="22">
        <f t="shared" si="27"/>
        <v>0.55000000000000004</v>
      </c>
      <c r="D383" s="22">
        <f t="shared" si="28"/>
        <v>0.59310344827586203</v>
      </c>
      <c r="E383" s="20">
        <v>55</v>
      </c>
      <c r="F383" s="20">
        <v>45</v>
      </c>
      <c r="G383" s="20">
        <v>258</v>
      </c>
      <c r="H383" s="20">
        <v>177</v>
      </c>
      <c r="I383" s="22">
        <v>0</v>
      </c>
      <c r="K383" s="16">
        <v>32144</v>
      </c>
      <c r="L383" s="18">
        <v>0</v>
      </c>
    </row>
    <row r="384" spans="1:12">
      <c r="A384" s="21">
        <v>32145</v>
      </c>
      <c r="B384" s="20">
        <v>5.7</v>
      </c>
      <c r="C384" s="22">
        <f t="shared" si="27"/>
        <v>0.55000000000000004</v>
      </c>
      <c r="D384" s="22">
        <f t="shared" si="28"/>
        <v>0.59310344827586203</v>
      </c>
      <c r="E384" s="20">
        <v>55</v>
      </c>
      <c r="F384" s="20">
        <v>45</v>
      </c>
      <c r="G384" s="20">
        <v>258</v>
      </c>
      <c r="H384" s="20">
        <v>177</v>
      </c>
      <c r="I384" s="22">
        <v>0</v>
      </c>
      <c r="K384" s="16">
        <v>32145</v>
      </c>
      <c r="L384" s="18">
        <v>0</v>
      </c>
    </row>
    <row r="385" spans="1:12">
      <c r="A385" s="21">
        <v>32146</v>
      </c>
      <c r="B385" s="20">
        <v>5.4</v>
      </c>
      <c r="C385" s="22">
        <f t="shared" si="27"/>
        <v>0.55000000000000004</v>
      </c>
      <c r="D385" s="22">
        <f t="shared" si="28"/>
        <v>0.59310344827586203</v>
      </c>
      <c r="E385" s="20">
        <v>55</v>
      </c>
      <c r="F385" s="20">
        <v>45</v>
      </c>
      <c r="G385" s="20">
        <v>258</v>
      </c>
      <c r="H385" s="20">
        <v>177</v>
      </c>
      <c r="I385" s="22">
        <v>0</v>
      </c>
      <c r="K385" s="16">
        <v>32146</v>
      </c>
      <c r="L385" s="18">
        <v>0</v>
      </c>
    </row>
    <row r="386" spans="1:12">
      <c r="A386" s="21">
        <v>32147</v>
      </c>
      <c r="B386" s="20">
        <v>5.6</v>
      </c>
      <c r="C386" s="22">
        <f t="shared" si="27"/>
        <v>0.55000000000000004</v>
      </c>
      <c r="D386" s="22">
        <f t="shared" si="28"/>
        <v>0.59310344827586203</v>
      </c>
      <c r="E386" s="20">
        <v>55</v>
      </c>
      <c r="F386" s="20">
        <v>45</v>
      </c>
      <c r="G386" s="20">
        <v>258</v>
      </c>
      <c r="H386" s="20">
        <v>177</v>
      </c>
      <c r="I386" s="22">
        <v>0</v>
      </c>
      <c r="K386" s="16">
        <v>32147</v>
      </c>
      <c r="L386" s="18">
        <v>0</v>
      </c>
    </row>
    <row r="387" spans="1:12">
      <c r="A387" s="21">
        <v>32148</v>
      </c>
      <c r="B387" s="20">
        <v>5.4</v>
      </c>
      <c r="C387" s="22">
        <f t="shared" si="27"/>
        <v>0.55000000000000004</v>
      </c>
      <c r="D387" s="22">
        <f t="shared" si="28"/>
        <v>0.59310344827586203</v>
      </c>
      <c r="E387" s="20">
        <v>55</v>
      </c>
      <c r="F387" s="20">
        <v>45</v>
      </c>
      <c r="G387" s="20">
        <v>258</v>
      </c>
      <c r="H387" s="20">
        <v>177</v>
      </c>
      <c r="I387" s="22">
        <v>0</v>
      </c>
      <c r="K387" s="16">
        <v>32148</v>
      </c>
      <c r="L387" s="18">
        <v>0</v>
      </c>
    </row>
    <row r="388" spans="1:12">
      <c r="A388" s="21">
        <v>32149</v>
      </c>
      <c r="B388" s="20">
        <v>5.4</v>
      </c>
      <c r="C388" s="22">
        <f t="shared" si="27"/>
        <v>0.55000000000000004</v>
      </c>
      <c r="D388" s="22">
        <f t="shared" si="28"/>
        <v>0.59310344827586203</v>
      </c>
      <c r="E388" s="20">
        <v>55</v>
      </c>
      <c r="F388" s="20">
        <v>45</v>
      </c>
      <c r="G388" s="20">
        <v>258</v>
      </c>
      <c r="H388" s="20">
        <v>177</v>
      </c>
      <c r="I388" s="22">
        <v>0</v>
      </c>
      <c r="K388" s="16">
        <v>32149</v>
      </c>
      <c r="L388" s="18">
        <v>0</v>
      </c>
    </row>
    <row r="389" spans="1:12">
      <c r="A389" s="21">
        <v>32150</v>
      </c>
      <c r="B389" s="20">
        <v>5.6</v>
      </c>
      <c r="C389" s="22">
        <f t="shared" si="27"/>
        <v>0.55000000000000004</v>
      </c>
      <c r="D389" s="22">
        <f t="shared" si="28"/>
        <v>0.59310344827586203</v>
      </c>
      <c r="E389" s="20">
        <v>55</v>
      </c>
      <c r="F389" s="20">
        <v>45</v>
      </c>
      <c r="G389" s="20">
        <v>258</v>
      </c>
      <c r="H389" s="20">
        <v>177</v>
      </c>
      <c r="I389" s="22">
        <v>0</v>
      </c>
      <c r="K389" s="16">
        <v>32150</v>
      </c>
      <c r="L389" s="18">
        <v>0</v>
      </c>
    </row>
    <row r="390" spans="1:12">
      <c r="A390" s="21">
        <v>32151</v>
      </c>
      <c r="B390" s="20">
        <v>5.4</v>
      </c>
      <c r="C390" s="22">
        <f t="shared" si="27"/>
        <v>0.55000000000000004</v>
      </c>
      <c r="D390" s="22">
        <f t="shared" si="28"/>
        <v>0.59310344827586203</v>
      </c>
      <c r="E390" s="20">
        <v>55</v>
      </c>
      <c r="F390" s="20">
        <v>45</v>
      </c>
      <c r="G390" s="20">
        <v>258</v>
      </c>
      <c r="H390" s="20">
        <v>177</v>
      </c>
      <c r="I390" s="22">
        <v>0</v>
      </c>
      <c r="K390" s="16">
        <v>32151</v>
      </c>
      <c r="L390" s="18">
        <v>0</v>
      </c>
    </row>
    <row r="391" spans="1:12">
      <c r="A391" s="21">
        <v>32152</v>
      </c>
      <c r="B391" s="20">
        <v>5.4</v>
      </c>
      <c r="C391" s="22">
        <f t="shared" si="27"/>
        <v>0.55000000000000004</v>
      </c>
      <c r="D391" s="22">
        <f t="shared" si="28"/>
        <v>0.59310344827586203</v>
      </c>
      <c r="E391" s="20">
        <v>55</v>
      </c>
      <c r="F391" s="20">
        <v>45</v>
      </c>
      <c r="G391" s="20">
        <v>258</v>
      </c>
      <c r="H391" s="20">
        <v>177</v>
      </c>
      <c r="I391" s="22">
        <v>0</v>
      </c>
      <c r="K391" s="16">
        <v>32152</v>
      </c>
      <c r="L391" s="18">
        <v>0</v>
      </c>
    </row>
    <row r="392" spans="1:12">
      <c r="A392" s="21">
        <v>32153</v>
      </c>
      <c r="B392" s="20">
        <v>5.3</v>
      </c>
      <c r="C392" s="22">
        <f t="shared" si="27"/>
        <v>0.55000000000000004</v>
      </c>
      <c r="D392" s="22">
        <f t="shared" si="28"/>
        <v>0.59310344827586203</v>
      </c>
      <c r="E392" s="20">
        <v>55</v>
      </c>
      <c r="F392" s="20">
        <v>45</v>
      </c>
      <c r="G392" s="20">
        <v>258</v>
      </c>
      <c r="H392" s="20">
        <v>177</v>
      </c>
      <c r="I392" s="22">
        <v>0</v>
      </c>
      <c r="K392" s="16">
        <v>32153</v>
      </c>
      <c r="L392" s="18">
        <v>0</v>
      </c>
    </row>
    <row r="393" spans="1:12">
      <c r="A393" s="21">
        <v>32154</v>
      </c>
      <c r="B393" s="20">
        <v>5.3</v>
      </c>
      <c r="C393" s="22">
        <f t="shared" si="27"/>
        <v>0.55000000000000004</v>
      </c>
      <c r="D393" s="22">
        <f t="shared" si="28"/>
        <v>0.59310344827586203</v>
      </c>
      <c r="E393" s="20">
        <v>55</v>
      </c>
      <c r="F393" s="20">
        <v>45</v>
      </c>
      <c r="G393" s="20">
        <v>258</v>
      </c>
      <c r="H393" s="20">
        <v>177</v>
      </c>
      <c r="I393" s="22">
        <v>0</v>
      </c>
      <c r="K393" s="16">
        <v>32154</v>
      </c>
      <c r="L393" s="18">
        <v>0</v>
      </c>
    </row>
    <row r="394" spans="1:12">
      <c r="A394" s="21">
        <v>32509</v>
      </c>
      <c r="B394" s="20">
        <v>5.4</v>
      </c>
      <c r="C394" s="22">
        <f t="shared" si="27"/>
        <v>0.55000000000000004</v>
      </c>
      <c r="D394" s="22">
        <f t="shared" si="28"/>
        <v>0.59310344827586203</v>
      </c>
      <c r="E394" s="20">
        <v>55</v>
      </c>
      <c r="F394" s="20">
        <v>45</v>
      </c>
      <c r="G394" s="20">
        <v>258</v>
      </c>
      <c r="H394" s="20">
        <v>177</v>
      </c>
      <c r="I394" s="24">
        <v>0</v>
      </c>
      <c r="K394" s="16">
        <v>32509</v>
      </c>
      <c r="L394" s="18">
        <v>0</v>
      </c>
    </row>
    <row r="395" spans="1:12">
      <c r="A395" s="21">
        <v>32510</v>
      </c>
      <c r="B395" s="20">
        <v>5.2</v>
      </c>
      <c r="C395" s="22">
        <f t="shared" si="27"/>
        <v>0.55000000000000004</v>
      </c>
      <c r="D395" s="22">
        <f t="shared" si="28"/>
        <v>0.5977011494252874</v>
      </c>
      <c r="E395" s="20">
        <v>55</v>
      </c>
      <c r="F395" s="20">
        <v>45</v>
      </c>
      <c r="G395" s="20">
        <v>260</v>
      </c>
      <c r="H395" s="20">
        <v>175</v>
      </c>
      <c r="I395" s="22">
        <v>0</v>
      </c>
      <c r="K395" s="16">
        <v>32510</v>
      </c>
      <c r="L395" s="18">
        <v>0</v>
      </c>
    </row>
    <row r="396" spans="1:12">
      <c r="A396" s="21">
        <v>32511</v>
      </c>
      <c r="B396" s="20">
        <v>5</v>
      </c>
      <c r="C396" s="22">
        <f t="shared" si="27"/>
        <v>0.55000000000000004</v>
      </c>
      <c r="D396" s="22">
        <f t="shared" si="28"/>
        <v>0.5977011494252874</v>
      </c>
      <c r="E396" s="20">
        <v>55</v>
      </c>
      <c r="F396" s="20">
        <v>45</v>
      </c>
      <c r="G396" s="20">
        <v>260</v>
      </c>
      <c r="H396" s="20">
        <v>175</v>
      </c>
      <c r="I396" s="22">
        <v>0</v>
      </c>
      <c r="K396" s="16">
        <v>32511</v>
      </c>
      <c r="L396" s="18">
        <v>0</v>
      </c>
    </row>
    <row r="397" spans="1:12">
      <c r="A397" s="21">
        <v>32512</v>
      </c>
      <c r="B397" s="20">
        <v>5.2</v>
      </c>
      <c r="C397" s="22">
        <f t="shared" si="27"/>
        <v>0.55000000000000004</v>
      </c>
      <c r="D397" s="22">
        <f t="shared" si="28"/>
        <v>0.5977011494252874</v>
      </c>
      <c r="E397" s="20">
        <v>55</v>
      </c>
      <c r="F397" s="20">
        <v>45</v>
      </c>
      <c r="G397" s="20">
        <v>260</v>
      </c>
      <c r="H397" s="20">
        <v>175</v>
      </c>
      <c r="I397" s="22">
        <v>0</v>
      </c>
      <c r="K397" s="16">
        <v>32512</v>
      </c>
      <c r="L397" s="18">
        <v>0</v>
      </c>
    </row>
    <row r="398" spans="1:12">
      <c r="A398" s="21">
        <v>32513</v>
      </c>
      <c r="B398" s="20">
        <v>5.2</v>
      </c>
      <c r="C398" s="22">
        <f t="shared" si="27"/>
        <v>0.55000000000000004</v>
      </c>
      <c r="D398" s="22">
        <f t="shared" si="28"/>
        <v>0.5977011494252874</v>
      </c>
      <c r="E398" s="20">
        <v>55</v>
      </c>
      <c r="F398" s="20">
        <v>45</v>
      </c>
      <c r="G398" s="20">
        <v>260</v>
      </c>
      <c r="H398" s="20">
        <v>175</v>
      </c>
      <c r="I398" s="22">
        <v>0</v>
      </c>
      <c r="K398" s="16">
        <v>32513</v>
      </c>
      <c r="L398" s="18">
        <v>0</v>
      </c>
    </row>
    <row r="399" spans="1:12">
      <c r="A399" s="21">
        <v>32514</v>
      </c>
      <c r="B399" s="20">
        <v>5.3</v>
      </c>
      <c r="C399" s="22">
        <f t="shared" si="27"/>
        <v>0.55000000000000004</v>
      </c>
      <c r="D399" s="22">
        <f t="shared" si="28"/>
        <v>0.5977011494252874</v>
      </c>
      <c r="E399" s="20">
        <v>55</v>
      </c>
      <c r="F399" s="20">
        <v>45</v>
      </c>
      <c r="G399" s="20">
        <v>260</v>
      </c>
      <c r="H399" s="20">
        <v>175</v>
      </c>
      <c r="I399" s="22">
        <v>0</v>
      </c>
      <c r="K399" s="16">
        <v>32514</v>
      </c>
      <c r="L399" s="18">
        <v>0</v>
      </c>
    </row>
    <row r="400" spans="1:12">
      <c r="A400" s="21">
        <v>32515</v>
      </c>
      <c r="B400" s="20">
        <v>5.2</v>
      </c>
      <c r="C400" s="22">
        <f t="shared" si="27"/>
        <v>0.55000000000000004</v>
      </c>
      <c r="D400" s="22">
        <f t="shared" si="28"/>
        <v>0.5977011494252874</v>
      </c>
      <c r="E400" s="20">
        <v>55</v>
      </c>
      <c r="F400" s="20">
        <v>45</v>
      </c>
      <c r="G400" s="20">
        <v>260</v>
      </c>
      <c r="H400" s="20">
        <v>175</v>
      </c>
      <c r="I400" s="22">
        <v>0</v>
      </c>
      <c r="K400" s="16">
        <v>32515</v>
      </c>
      <c r="L400" s="18">
        <v>0</v>
      </c>
    </row>
    <row r="401" spans="1:12">
      <c r="A401" s="21">
        <v>32516</v>
      </c>
      <c r="B401" s="20">
        <v>5.2</v>
      </c>
      <c r="C401" s="22">
        <f t="shared" si="27"/>
        <v>0.55000000000000004</v>
      </c>
      <c r="D401" s="22">
        <f t="shared" si="28"/>
        <v>0.5977011494252874</v>
      </c>
      <c r="E401" s="20">
        <v>55</v>
      </c>
      <c r="F401" s="20">
        <v>45</v>
      </c>
      <c r="G401" s="20">
        <v>260</v>
      </c>
      <c r="H401" s="20">
        <v>175</v>
      </c>
      <c r="I401" s="22">
        <v>0</v>
      </c>
      <c r="K401" s="16">
        <v>32516</v>
      </c>
      <c r="L401" s="18">
        <v>0</v>
      </c>
    </row>
    <row r="402" spans="1:12">
      <c r="A402" s="21">
        <v>32517</v>
      </c>
      <c r="B402" s="20">
        <v>5.3</v>
      </c>
      <c r="C402" s="22">
        <f t="shared" si="27"/>
        <v>0.55000000000000004</v>
      </c>
      <c r="D402" s="22">
        <f t="shared" si="28"/>
        <v>0.5977011494252874</v>
      </c>
      <c r="E402" s="20">
        <v>55</v>
      </c>
      <c r="F402" s="20">
        <v>45</v>
      </c>
      <c r="G402" s="20">
        <v>260</v>
      </c>
      <c r="H402" s="20">
        <v>175</v>
      </c>
      <c r="I402" s="22">
        <v>0</v>
      </c>
      <c r="K402" s="16">
        <v>32517</v>
      </c>
      <c r="L402" s="18">
        <v>0</v>
      </c>
    </row>
    <row r="403" spans="1:12">
      <c r="A403" s="21">
        <v>32518</v>
      </c>
      <c r="B403" s="20">
        <v>5.3</v>
      </c>
      <c r="C403" s="22">
        <f t="shared" si="27"/>
        <v>0.55000000000000004</v>
      </c>
      <c r="D403" s="22">
        <f t="shared" si="28"/>
        <v>0.5977011494252874</v>
      </c>
      <c r="E403" s="20">
        <v>55</v>
      </c>
      <c r="F403" s="20">
        <v>45</v>
      </c>
      <c r="G403" s="20">
        <v>260</v>
      </c>
      <c r="H403" s="20">
        <v>175</v>
      </c>
      <c r="I403" s="22">
        <v>0</v>
      </c>
      <c r="K403" s="16">
        <v>32518</v>
      </c>
      <c r="L403" s="18">
        <v>0</v>
      </c>
    </row>
    <row r="404" spans="1:12">
      <c r="A404" s="21">
        <v>32519</v>
      </c>
      <c r="B404" s="20">
        <v>5.4</v>
      </c>
      <c r="C404" s="22">
        <f t="shared" si="27"/>
        <v>0.55000000000000004</v>
      </c>
      <c r="D404" s="22">
        <f t="shared" si="28"/>
        <v>0.5977011494252874</v>
      </c>
      <c r="E404" s="20">
        <v>55</v>
      </c>
      <c r="F404" s="20">
        <v>45</v>
      </c>
      <c r="G404" s="20">
        <v>260</v>
      </c>
      <c r="H404" s="20">
        <v>175</v>
      </c>
      <c r="I404" s="22">
        <v>0</v>
      </c>
      <c r="K404" s="16">
        <v>32519</v>
      </c>
      <c r="L404" s="18">
        <v>0</v>
      </c>
    </row>
    <row r="405" spans="1:12">
      <c r="A405" s="21">
        <v>32520</v>
      </c>
      <c r="B405" s="20">
        <v>5.4</v>
      </c>
      <c r="C405" s="22">
        <f t="shared" si="27"/>
        <v>0.55000000000000004</v>
      </c>
      <c r="D405" s="22">
        <f t="shared" si="28"/>
        <v>0.5977011494252874</v>
      </c>
      <c r="E405" s="20">
        <v>55</v>
      </c>
      <c r="F405" s="20">
        <v>45</v>
      </c>
      <c r="G405" s="20">
        <v>260</v>
      </c>
      <c r="H405" s="20">
        <v>175</v>
      </c>
      <c r="I405" s="22">
        <v>0</v>
      </c>
      <c r="K405" s="16">
        <v>32520</v>
      </c>
      <c r="L405" s="18">
        <v>0</v>
      </c>
    </row>
    <row r="406" spans="1:12">
      <c r="A406" s="21">
        <v>32874</v>
      </c>
      <c r="B406" s="20">
        <v>5.4</v>
      </c>
      <c r="C406" s="22">
        <f t="shared" si="27"/>
        <v>0.55000000000000004</v>
      </c>
      <c r="D406" s="22">
        <f t="shared" si="28"/>
        <v>0.5977011494252874</v>
      </c>
      <c r="E406" s="20">
        <v>55</v>
      </c>
      <c r="F406" s="20">
        <v>45</v>
      </c>
      <c r="G406" s="20">
        <v>260</v>
      </c>
      <c r="H406" s="20">
        <v>175</v>
      </c>
      <c r="I406" s="22">
        <v>0</v>
      </c>
      <c r="K406" s="16">
        <v>32874</v>
      </c>
      <c r="L406" s="18">
        <v>0</v>
      </c>
    </row>
    <row r="407" spans="1:12">
      <c r="A407" s="21">
        <v>32875</v>
      </c>
      <c r="B407" s="20">
        <v>5.3</v>
      </c>
      <c r="C407" s="22">
        <f t="shared" si="27"/>
        <v>0.55000000000000004</v>
      </c>
      <c r="D407" s="22">
        <f t="shared" si="28"/>
        <v>0.5977011494252874</v>
      </c>
      <c r="E407" s="20">
        <v>55</v>
      </c>
      <c r="F407" s="20">
        <v>45</v>
      </c>
      <c r="G407" s="20">
        <v>260</v>
      </c>
      <c r="H407" s="20">
        <v>175</v>
      </c>
      <c r="I407" s="22">
        <v>0</v>
      </c>
      <c r="K407" s="16">
        <v>32875</v>
      </c>
      <c r="L407" s="18">
        <v>0</v>
      </c>
    </row>
    <row r="408" spans="1:12">
      <c r="A408" s="21">
        <v>32876</v>
      </c>
      <c r="B408" s="20">
        <v>5.2</v>
      </c>
      <c r="C408" s="22">
        <f t="shared" si="27"/>
        <v>0.55000000000000004</v>
      </c>
      <c r="D408" s="22">
        <f t="shared" si="28"/>
        <v>0.5977011494252874</v>
      </c>
      <c r="E408" s="20">
        <v>55</v>
      </c>
      <c r="F408" s="20">
        <v>45</v>
      </c>
      <c r="G408" s="20">
        <v>260</v>
      </c>
      <c r="H408" s="20">
        <v>175</v>
      </c>
      <c r="I408" s="22">
        <v>0</v>
      </c>
      <c r="K408" s="16">
        <v>32876</v>
      </c>
      <c r="L408" s="18">
        <v>0</v>
      </c>
    </row>
    <row r="409" spans="1:12">
      <c r="A409" s="21">
        <v>32877</v>
      </c>
      <c r="B409" s="20">
        <v>5.4</v>
      </c>
      <c r="C409" s="22">
        <f t="shared" si="27"/>
        <v>0.55000000000000004</v>
      </c>
      <c r="D409" s="22">
        <f t="shared" si="28"/>
        <v>0.5977011494252874</v>
      </c>
      <c r="E409" s="20">
        <v>55</v>
      </c>
      <c r="F409" s="20">
        <v>45</v>
      </c>
      <c r="G409" s="20">
        <v>260</v>
      </c>
      <c r="H409" s="20">
        <v>175</v>
      </c>
      <c r="I409" s="22">
        <v>0</v>
      </c>
      <c r="K409" s="16">
        <v>32877</v>
      </c>
      <c r="L409" s="18">
        <v>0</v>
      </c>
    </row>
    <row r="410" spans="1:12">
      <c r="A410" s="21">
        <v>32878</v>
      </c>
      <c r="B410" s="20">
        <v>5.4</v>
      </c>
      <c r="C410" s="22">
        <f t="shared" si="27"/>
        <v>0.55000000000000004</v>
      </c>
      <c r="D410" s="22">
        <f t="shared" si="28"/>
        <v>0.5977011494252874</v>
      </c>
      <c r="E410" s="20">
        <v>55</v>
      </c>
      <c r="F410" s="20">
        <v>45</v>
      </c>
      <c r="G410" s="20">
        <v>260</v>
      </c>
      <c r="H410" s="20">
        <v>175</v>
      </c>
      <c r="I410" s="22">
        <v>0</v>
      </c>
      <c r="K410" s="16">
        <v>32878</v>
      </c>
      <c r="L410" s="18">
        <v>0</v>
      </c>
    </row>
    <row r="411" spans="1:12">
      <c r="A411" s="21">
        <v>32879</v>
      </c>
      <c r="B411" s="20">
        <v>5.2</v>
      </c>
      <c r="C411" s="22">
        <f t="shared" si="27"/>
        <v>0.55000000000000004</v>
      </c>
      <c r="D411" s="22">
        <f t="shared" si="28"/>
        <v>0.5977011494252874</v>
      </c>
      <c r="E411" s="20">
        <v>55</v>
      </c>
      <c r="F411" s="20">
        <v>45</v>
      </c>
      <c r="G411" s="20">
        <v>260</v>
      </c>
      <c r="H411" s="20">
        <v>175</v>
      </c>
      <c r="I411" s="22">
        <v>0</v>
      </c>
      <c r="K411" s="16">
        <v>32879</v>
      </c>
      <c r="L411" s="18">
        <v>0</v>
      </c>
    </row>
    <row r="412" spans="1:12">
      <c r="A412" s="21">
        <v>32880</v>
      </c>
      <c r="B412" s="20">
        <v>5.5</v>
      </c>
      <c r="C412" s="22">
        <f t="shared" si="27"/>
        <v>0.55000000000000004</v>
      </c>
      <c r="D412" s="22">
        <f t="shared" si="28"/>
        <v>0.5977011494252874</v>
      </c>
      <c r="E412" s="20">
        <v>55</v>
      </c>
      <c r="F412" s="20">
        <v>45</v>
      </c>
      <c r="G412" s="20">
        <v>260</v>
      </c>
      <c r="H412" s="20">
        <v>175</v>
      </c>
      <c r="I412" s="22">
        <v>0</v>
      </c>
      <c r="K412" s="16">
        <v>32880</v>
      </c>
      <c r="L412" s="18">
        <v>0</v>
      </c>
    </row>
    <row r="413" spans="1:12">
      <c r="A413" s="21">
        <v>32881</v>
      </c>
      <c r="B413" s="20">
        <v>5.7</v>
      </c>
      <c r="C413" s="22">
        <f t="shared" si="27"/>
        <v>0.55000000000000004</v>
      </c>
      <c r="D413" s="22">
        <f t="shared" si="28"/>
        <v>0.5977011494252874</v>
      </c>
      <c r="E413" s="20">
        <v>55</v>
      </c>
      <c r="F413" s="20">
        <v>45</v>
      </c>
      <c r="G413" s="20">
        <v>260</v>
      </c>
      <c r="H413" s="20">
        <v>175</v>
      </c>
      <c r="I413" s="22">
        <v>0</v>
      </c>
      <c r="K413" s="16">
        <v>32881</v>
      </c>
      <c r="L413" s="18">
        <v>0</v>
      </c>
    </row>
    <row r="414" spans="1:12">
      <c r="A414" s="21">
        <v>32882</v>
      </c>
      <c r="B414" s="20">
        <v>5.9</v>
      </c>
      <c r="C414" s="22">
        <f t="shared" si="27"/>
        <v>0.55000000000000004</v>
      </c>
      <c r="D414" s="22">
        <f t="shared" si="28"/>
        <v>0.5977011494252874</v>
      </c>
      <c r="E414" s="20">
        <v>55</v>
      </c>
      <c r="F414" s="20">
        <v>45</v>
      </c>
      <c r="G414" s="20">
        <v>260</v>
      </c>
      <c r="H414" s="20">
        <v>175</v>
      </c>
      <c r="I414" s="22">
        <v>0</v>
      </c>
      <c r="K414" s="16">
        <v>32882</v>
      </c>
      <c r="L414" s="18">
        <v>0</v>
      </c>
    </row>
    <row r="415" spans="1:12">
      <c r="A415" s="21">
        <v>32883</v>
      </c>
      <c r="B415" s="20">
        <v>5.9</v>
      </c>
      <c r="C415" s="22">
        <f t="shared" ref="C415:C478" si="29">(E415/100)</f>
        <v>0.55000000000000004</v>
      </c>
      <c r="D415" s="22">
        <f t="shared" ref="D415:D478" si="30">G415/435</f>
        <v>0.5977011494252874</v>
      </c>
      <c r="E415" s="20">
        <v>55</v>
      </c>
      <c r="F415" s="20">
        <v>45</v>
      </c>
      <c r="G415" s="20">
        <v>260</v>
      </c>
      <c r="H415" s="20">
        <v>175</v>
      </c>
      <c r="I415" s="22">
        <v>0</v>
      </c>
      <c r="K415" s="16">
        <v>32883</v>
      </c>
      <c r="L415" s="18">
        <v>0</v>
      </c>
    </row>
    <row r="416" spans="1:12">
      <c r="A416" s="21">
        <v>32884</v>
      </c>
      <c r="B416" s="20">
        <v>6.2</v>
      </c>
      <c r="C416" s="22">
        <f t="shared" si="29"/>
        <v>0.55000000000000004</v>
      </c>
      <c r="D416" s="22">
        <f t="shared" si="30"/>
        <v>0.5977011494252874</v>
      </c>
      <c r="E416" s="20">
        <v>55</v>
      </c>
      <c r="F416" s="20">
        <v>45</v>
      </c>
      <c r="G416" s="20">
        <v>260</v>
      </c>
      <c r="H416" s="20">
        <v>175</v>
      </c>
      <c r="I416" s="22">
        <v>0</v>
      </c>
      <c r="K416" s="16">
        <v>32884</v>
      </c>
      <c r="L416" s="18">
        <v>0</v>
      </c>
    </row>
    <row r="417" spans="1:12">
      <c r="A417" s="21">
        <v>32885</v>
      </c>
      <c r="B417" s="20">
        <v>6.3</v>
      </c>
      <c r="C417" s="22">
        <f t="shared" si="29"/>
        <v>0.55000000000000004</v>
      </c>
      <c r="D417" s="22">
        <f t="shared" si="30"/>
        <v>0.5977011494252874</v>
      </c>
      <c r="E417" s="20">
        <v>55</v>
      </c>
      <c r="F417" s="20">
        <v>45</v>
      </c>
      <c r="G417" s="20">
        <v>260</v>
      </c>
      <c r="H417" s="20">
        <v>175</v>
      </c>
      <c r="I417" s="22">
        <v>0</v>
      </c>
      <c r="K417" s="16">
        <v>32885</v>
      </c>
      <c r="L417" s="18">
        <v>0</v>
      </c>
    </row>
    <row r="418" spans="1:12">
      <c r="A418" s="21">
        <v>33239</v>
      </c>
      <c r="B418" s="20">
        <v>6.4</v>
      </c>
      <c r="C418" s="22">
        <f t="shared" si="29"/>
        <v>0.55000000000000004</v>
      </c>
      <c r="D418" s="22">
        <f t="shared" si="30"/>
        <v>0.5977011494252874</v>
      </c>
      <c r="E418" s="20">
        <v>55</v>
      </c>
      <c r="F418" s="20">
        <v>45</v>
      </c>
      <c r="G418" s="20">
        <v>260</v>
      </c>
      <c r="H418" s="20">
        <v>175</v>
      </c>
      <c r="I418" s="24">
        <v>0</v>
      </c>
      <c r="K418" s="16">
        <v>33239</v>
      </c>
      <c r="L418" s="18">
        <v>0</v>
      </c>
    </row>
    <row r="419" spans="1:12">
      <c r="A419" s="21">
        <v>33240</v>
      </c>
      <c r="B419" s="20">
        <v>6.6</v>
      </c>
      <c r="C419" s="22">
        <f t="shared" si="29"/>
        <v>0.56000000000000005</v>
      </c>
      <c r="D419" s="22">
        <f t="shared" si="30"/>
        <v>0.61379310344827587</v>
      </c>
      <c r="E419" s="20">
        <v>56</v>
      </c>
      <c r="F419" s="20">
        <v>44</v>
      </c>
      <c r="G419" s="20">
        <v>267</v>
      </c>
      <c r="H419" s="20">
        <v>167</v>
      </c>
      <c r="I419" s="22">
        <v>0</v>
      </c>
      <c r="K419" s="16">
        <v>33240</v>
      </c>
      <c r="L419" s="18">
        <v>0</v>
      </c>
    </row>
    <row r="420" spans="1:12">
      <c r="A420" s="21">
        <v>33241</v>
      </c>
      <c r="B420" s="20">
        <v>6.8</v>
      </c>
      <c r="C420" s="22">
        <f t="shared" si="29"/>
        <v>0.56000000000000005</v>
      </c>
      <c r="D420" s="22">
        <f t="shared" si="30"/>
        <v>0.61379310344827587</v>
      </c>
      <c r="E420" s="20">
        <v>56</v>
      </c>
      <c r="F420" s="20">
        <v>44</v>
      </c>
      <c r="G420" s="20">
        <v>267</v>
      </c>
      <c r="H420" s="20">
        <v>167</v>
      </c>
      <c r="I420" s="22">
        <v>0</v>
      </c>
      <c r="K420" s="16">
        <v>33241</v>
      </c>
      <c r="L420" s="18">
        <v>0</v>
      </c>
    </row>
    <row r="421" spans="1:12">
      <c r="A421" s="21">
        <v>33242</v>
      </c>
      <c r="B421" s="20">
        <v>6.7</v>
      </c>
      <c r="C421" s="22">
        <f t="shared" si="29"/>
        <v>0.56000000000000005</v>
      </c>
      <c r="D421" s="22">
        <f t="shared" si="30"/>
        <v>0.61379310344827587</v>
      </c>
      <c r="E421" s="20">
        <v>56</v>
      </c>
      <c r="F421" s="20">
        <v>44</v>
      </c>
      <c r="G421" s="20">
        <v>267</v>
      </c>
      <c r="H421" s="20">
        <v>167</v>
      </c>
      <c r="I421" s="22">
        <v>0</v>
      </c>
      <c r="K421" s="16">
        <v>33242</v>
      </c>
      <c r="L421" s="18">
        <v>0</v>
      </c>
    </row>
    <row r="422" spans="1:12">
      <c r="A422" s="21">
        <v>33243</v>
      </c>
      <c r="B422" s="20">
        <v>6.9</v>
      </c>
      <c r="C422" s="22">
        <f t="shared" si="29"/>
        <v>0.56000000000000005</v>
      </c>
      <c r="D422" s="22">
        <f t="shared" si="30"/>
        <v>0.61379310344827587</v>
      </c>
      <c r="E422" s="20">
        <v>56</v>
      </c>
      <c r="F422" s="20">
        <v>44</v>
      </c>
      <c r="G422" s="20">
        <v>267</v>
      </c>
      <c r="H422" s="20">
        <v>167</v>
      </c>
      <c r="I422" s="22">
        <v>0</v>
      </c>
      <c r="K422" s="16">
        <v>33243</v>
      </c>
      <c r="L422" s="18">
        <v>0</v>
      </c>
    </row>
    <row r="423" spans="1:12">
      <c r="A423" s="21">
        <v>33244</v>
      </c>
      <c r="B423" s="20">
        <v>6.9</v>
      </c>
      <c r="C423" s="22">
        <f t="shared" si="29"/>
        <v>0.56000000000000005</v>
      </c>
      <c r="D423" s="22">
        <f t="shared" si="30"/>
        <v>0.61379310344827587</v>
      </c>
      <c r="E423" s="20">
        <v>56</v>
      </c>
      <c r="F423" s="20">
        <v>44</v>
      </c>
      <c r="G423" s="20">
        <v>267</v>
      </c>
      <c r="H423" s="20">
        <v>167</v>
      </c>
      <c r="I423" s="22">
        <v>0</v>
      </c>
      <c r="K423" s="16">
        <v>33244</v>
      </c>
      <c r="L423" s="18">
        <v>0</v>
      </c>
    </row>
    <row r="424" spans="1:12">
      <c r="A424" s="21">
        <v>33245</v>
      </c>
      <c r="B424" s="20">
        <v>6.8</v>
      </c>
      <c r="C424" s="22">
        <f t="shared" si="29"/>
        <v>0.56000000000000005</v>
      </c>
      <c r="D424" s="22">
        <f t="shared" si="30"/>
        <v>0.61379310344827587</v>
      </c>
      <c r="E424" s="20">
        <v>56</v>
      </c>
      <c r="F424" s="20">
        <v>44</v>
      </c>
      <c r="G424" s="20">
        <v>267</v>
      </c>
      <c r="H424" s="20">
        <v>167</v>
      </c>
      <c r="I424" s="22">
        <v>0</v>
      </c>
      <c r="K424" s="16">
        <v>33245</v>
      </c>
      <c r="L424" s="18">
        <v>0</v>
      </c>
    </row>
    <row r="425" spans="1:12">
      <c r="A425" s="21">
        <v>33246</v>
      </c>
      <c r="B425" s="20">
        <v>6.9</v>
      </c>
      <c r="C425" s="22">
        <f t="shared" si="29"/>
        <v>0.56000000000000005</v>
      </c>
      <c r="D425" s="22">
        <f t="shared" si="30"/>
        <v>0.61379310344827587</v>
      </c>
      <c r="E425" s="20">
        <v>56</v>
      </c>
      <c r="F425" s="20">
        <v>44</v>
      </c>
      <c r="G425" s="20">
        <v>267</v>
      </c>
      <c r="H425" s="20">
        <v>167</v>
      </c>
      <c r="I425" s="22">
        <v>0</v>
      </c>
      <c r="K425" s="16">
        <v>33246</v>
      </c>
      <c r="L425" s="18">
        <v>0</v>
      </c>
    </row>
    <row r="426" spans="1:12">
      <c r="A426" s="21">
        <v>33247</v>
      </c>
      <c r="B426" s="20">
        <v>6.9</v>
      </c>
      <c r="C426" s="22">
        <f t="shared" si="29"/>
        <v>0.56000000000000005</v>
      </c>
      <c r="D426" s="22">
        <f t="shared" si="30"/>
        <v>0.61379310344827587</v>
      </c>
      <c r="E426" s="20">
        <v>56</v>
      </c>
      <c r="F426" s="20">
        <v>44</v>
      </c>
      <c r="G426" s="20">
        <v>267</v>
      </c>
      <c r="H426" s="20">
        <v>167</v>
      </c>
      <c r="I426" s="22">
        <v>0</v>
      </c>
      <c r="K426" s="16">
        <v>33247</v>
      </c>
      <c r="L426" s="18">
        <v>0</v>
      </c>
    </row>
    <row r="427" spans="1:12">
      <c r="A427" s="21">
        <v>33248</v>
      </c>
      <c r="B427" s="20">
        <v>7</v>
      </c>
      <c r="C427" s="22">
        <f t="shared" si="29"/>
        <v>0.56000000000000005</v>
      </c>
      <c r="D427" s="22">
        <f t="shared" si="30"/>
        <v>0.61379310344827587</v>
      </c>
      <c r="E427" s="20">
        <v>56</v>
      </c>
      <c r="F427" s="20">
        <v>44</v>
      </c>
      <c r="G427" s="20">
        <v>267</v>
      </c>
      <c r="H427" s="20">
        <v>167</v>
      </c>
      <c r="I427" s="22">
        <v>0</v>
      </c>
      <c r="K427" s="16">
        <v>33248</v>
      </c>
      <c r="L427" s="18">
        <v>0</v>
      </c>
    </row>
    <row r="428" spans="1:12">
      <c r="A428" s="21">
        <v>33249</v>
      </c>
      <c r="B428" s="20">
        <v>7</v>
      </c>
      <c r="C428" s="22">
        <f t="shared" si="29"/>
        <v>0.56000000000000005</v>
      </c>
      <c r="D428" s="22">
        <f t="shared" si="30"/>
        <v>0.61379310344827587</v>
      </c>
      <c r="E428" s="20">
        <v>56</v>
      </c>
      <c r="F428" s="20">
        <v>44</v>
      </c>
      <c r="G428" s="20">
        <v>267</v>
      </c>
      <c r="H428" s="20">
        <v>167</v>
      </c>
      <c r="I428" s="22">
        <v>0</v>
      </c>
      <c r="K428" s="16">
        <v>33249</v>
      </c>
      <c r="L428" s="18">
        <v>0</v>
      </c>
    </row>
    <row r="429" spans="1:12">
      <c r="A429" s="21">
        <v>33250</v>
      </c>
      <c r="B429" s="20">
        <v>7.3</v>
      </c>
      <c r="C429" s="22">
        <f t="shared" si="29"/>
        <v>0.56000000000000005</v>
      </c>
      <c r="D429" s="22">
        <f t="shared" si="30"/>
        <v>0.61379310344827587</v>
      </c>
      <c r="E429" s="20">
        <v>56</v>
      </c>
      <c r="F429" s="20">
        <v>44</v>
      </c>
      <c r="G429" s="20">
        <v>267</v>
      </c>
      <c r="H429" s="20">
        <v>167</v>
      </c>
      <c r="I429" s="22">
        <v>0</v>
      </c>
      <c r="K429" s="16">
        <v>33250</v>
      </c>
      <c r="L429" s="18">
        <v>0</v>
      </c>
    </row>
    <row r="430" spans="1:12">
      <c r="A430" s="21">
        <v>33604</v>
      </c>
      <c r="B430" s="20">
        <v>7.3</v>
      </c>
      <c r="C430" s="22">
        <f t="shared" si="29"/>
        <v>0.56000000000000005</v>
      </c>
      <c r="D430" s="22">
        <f t="shared" si="30"/>
        <v>0.61379310344827587</v>
      </c>
      <c r="E430" s="20">
        <v>56</v>
      </c>
      <c r="F430" s="20">
        <v>44</v>
      </c>
      <c r="G430" s="20">
        <v>267</v>
      </c>
      <c r="H430" s="20">
        <v>167</v>
      </c>
      <c r="I430" s="22">
        <v>0</v>
      </c>
      <c r="K430" s="16">
        <v>33604</v>
      </c>
      <c r="L430" s="18">
        <v>0</v>
      </c>
    </row>
    <row r="431" spans="1:12">
      <c r="A431" s="21">
        <v>33605</v>
      </c>
      <c r="B431" s="20">
        <v>7.4</v>
      </c>
      <c r="C431" s="22">
        <f t="shared" si="29"/>
        <v>0.56000000000000005</v>
      </c>
      <c r="D431" s="22">
        <f t="shared" si="30"/>
        <v>0.61379310344827587</v>
      </c>
      <c r="E431" s="20">
        <v>56</v>
      </c>
      <c r="F431" s="20">
        <v>44</v>
      </c>
      <c r="G431" s="20">
        <v>267</v>
      </c>
      <c r="H431" s="20">
        <v>167</v>
      </c>
      <c r="I431" s="22">
        <v>0</v>
      </c>
      <c r="K431" s="16">
        <v>33605</v>
      </c>
      <c r="L431" s="18">
        <v>0</v>
      </c>
    </row>
    <row r="432" spans="1:12">
      <c r="A432" s="21">
        <v>33606</v>
      </c>
      <c r="B432" s="20">
        <v>7.4</v>
      </c>
      <c r="C432" s="22">
        <f t="shared" si="29"/>
        <v>0.56000000000000005</v>
      </c>
      <c r="D432" s="22">
        <f t="shared" si="30"/>
        <v>0.61379310344827587</v>
      </c>
      <c r="E432" s="20">
        <v>56</v>
      </c>
      <c r="F432" s="20">
        <v>44</v>
      </c>
      <c r="G432" s="20">
        <v>267</v>
      </c>
      <c r="H432" s="20">
        <v>167</v>
      </c>
      <c r="I432" s="22">
        <v>0</v>
      </c>
      <c r="K432" s="16">
        <v>33606</v>
      </c>
      <c r="L432" s="18">
        <v>0</v>
      </c>
    </row>
    <row r="433" spans="1:12">
      <c r="A433" s="21">
        <v>33607</v>
      </c>
      <c r="B433" s="20">
        <v>7.4</v>
      </c>
      <c r="C433" s="22">
        <f t="shared" si="29"/>
        <v>0.56000000000000005</v>
      </c>
      <c r="D433" s="22">
        <f t="shared" si="30"/>
        <v>0.61379310344827587</v>
      </c>
      <c r="E433" s="20">
        <v>56</v>
      </c>
      <c r="F433" s="20">
        <v>44</v>
      </c>
      <c r="G433" s="20">
        <v>267</v>
      </c>
      <c r="H433" s="20">
        <v>167</v>
      </c>
      <c r="I433" s="22">
        <v>0</v>
      </c>
      <c r="K433" s="16">
        <v>33607</v>
      </c>
      <c r="L433" s="18">
        <v>0</v>
      </c>
    </row>
    <row r="434" spans="1:12">
      <c r="A434" s="21">
        <v>33608</v>
      </c>
      <c r="B434" s="20">
        <v>7.6</v>
      </c>
      <c r="C434" s="22">
        <f t="shared" si="29"/>
        <v>0.56000000000000005</v>
      </c>
      <c r="D434" s="22">
        <f t="shared" si="30"/>
        <v>0.61379310344827587</v>
      </c>
      <c r="E434" s="20">
        <v>56</v>
      </c>
      <c r="F434" s="20">
        <v>44</v>
      </c>
      <c r="G434" s="20">
        <v>267</v>
      </c>
      <c r="H434" s="20">
        <v>167</v>
      </c>
      <c r="I434" s="22">
        <v>0</v>
      </c>
      <c r="K434" s="16">
        <v>33608</v>
      </c>
      <c r="L434" s="18">
        <v>0</v>
      </c>
    </row>
    <row r="435" spans="1:12">
      <c r="A435" s="21">
        <v>33609</v>
      </c>
      <c r="B435" s="20">
        <v>7.8</v>
      </c>
      <c r="C435" s="22">
        <f t="shared" si="29"/>
        <v>0.56000000000000005</v>
      </c>
      <c r="D435" s="22">
        <f t="shared" si="30"/>
        <v>0.61379310344827587</v>
      </c>
      <c r="E435" s="20">
        <v>56</v>
      </c>
      <c r="F435" s="20">
        <v>44</v>
      </c>
      <c r="G435" s="20">
        <v>267</v>
      </c>
      <c r="H435" s="20">
        <v>167</v>
      </c>
      <c r="I435" s="22">
        <v>0</v>
      </c>
      <c r="K435" s="16">
        <v>33609</v>
      </c>
      <c r="L435" s="18">
        <v>0</v>
      </c>
    </row>
    <row r="436" spans="1:12">
      <c r="A436" s="21">
        <v>33610</v>
      </c>
      <c r="B436" s="20">
        <v>7.7</v>
      </c>
      <c r="C436" s="22">
        <f t="shared" si="29"/>
        <v>0.56000000000000005</v>
      </c>
      <c r="D436" s="22">
        <f t="shared" si="30"/>
        <v>0.61379310344827587</v>
      </c>
      <c r="E436" s="20">
        <v>56</v>
      </c>
      <c r="F436" s="20">
        <v>44</v>
      </c>
      <c r="G436" s="20">
        <v>267</v>
      </c>
      <c r="H436" s="20">
        <v>167</v>
      </c>
      <c r="I436" s="22">
        <v>0</v>
      </c>
      <c r="K436" s="16">
        <v>33610</v>
      </c>
      <c r="L436" s="18">
        <v>0</v>
      </c>
    </row>
    <row r="437" spans="1:12">
      <c r="A437" s="21">
        <v>33611</v>
      </c>
      <c r="B437" s="20">
        <v>7.6</v>
      </c>
      <c r="C437" s="22">
        <f t="shared" si="29"/>
        <v>0.56000000000000005</v>
      </c>
      <c r="D437" s="22">
        <f t="shared" si="30"/>
        <v>0.61379310344827587</v>
      </c>
      <c r="E437" s="20">
        <v>56</v>
      </c>
      <c r="F437" s="20">
        <v>44</v>
      </c>
      <c r="G437" s="20">
        <v>267</v>
      </c>
      <c r="H437" s="20">
        <v>167</v>
      </c>
      <c r="I437" s="22">
        <v>0</v>
      </c>
      <c r="K437" s="16">
        <v>33611</v>
      </c>
      <c r="L437" s="18">
        <v>0</v>
      </c>
    </row>
    <row r="438" spans="1:12">
      <c r="A438" s="21">
        <v>33612</v>
      </c>
      <c r="B438" s="20">
        <v>7.6</v>
      </c>
      <c r="C438" s="22">
        <f t="shared" si="29"/>
        <v>0.56000000000000005</v>
      </c>
      <c r="D438" s="22">
        <f t="shared" si="30"/>
        <v>0.61379310344827587</v>
      </c>
      <c r="E438" s="20">
        <v>56</v>
      </c>
      <c r="F438" s="20">
        <v>44</v>
      </c>
      <c r="G438" s="20">
        <v>267</v>
      </c>
      <c r="H438" s="20">
        <v>167</v>
      </c>
      <c r="I438" s="22">
        <v>0</v>
      </c>
      <c r="K438" s="16">
        <v>33612</v>
      </c>
      <c r="L438" s="18">
        <v>0</v>
      </c>
    </row>
    <row r="439" spans="1:12">
      <c r="A439" s="21">
        <v>33613</v>
      </c>
      <c r="B439" s="20">
        <v>7.3</v>
      </c>
      <c r="C439" s="22">
        <f t="shared" si="29"/>
        <v>0.56000000000000005</v>
      </c>
      <c r="D439" s="22">
        <f t="shared" si="30"/>
        <v>0.61379310344827587</v>
      </c>
      <c r="E439" s="20">
        <v>56</v>
      </c>
      <c r="F439" s="20">
        <v>44</v>
      </c>
      <c r="G439" s="20">
        <v>267</v>
      </c>
      <c r="H439" s="20">
        <v>167</v>
      </c>
      <c r="I439" s="22">
        <v>0</v>
      </c>
      <c r="K439" s="16">
        <v>33613</v>
      </c>
      <c r="L439" s="18">
        <v>0</v>
      </c>
    </row>
    <row r="440" spans="1:12">
      <c r="A440" s="21">
        <v>33614</v>
      </c>
      <c r="B440" s="20">
        <v>7.4</v>
      </c>
      <c r="C440" s="22">
        <f t="shared" si="29"/>
        <v>0.56000000000000005</v>
      </c>
      <c r="D440" s="22">
        <f t="shared" si="30"/>
        <v>0.61379310344827587</v>
      </c>
      <c r="E440" s="20">
        <v>56</v>
      </c>
      <c r="F440" s="20">
        <v>44</v>
      </c>
      <c r="G440" s="20">
        <v>267</v>
      </c>
      <c r="H440" s="20">
        <v>167</v>
      </c>
      <c r="I440" s="22">
        <v>0</v>
      </c>
      <c r="K440" s="16">
        <v>33614</v>
      </c>
      <c r="L440" s="18">
        <v>0</v>
      </c>
    </row>
    <row r="441" spans="1:12">
      <c r="A441" s="21">
        <v>33615</v>
      </c>
      <c r="B441" s="20">
        <v>7.4</v>
      </c>
      <c r="C441" s="22">
        <f t="shared" si="29"/>
        <v>0.56000000000000005</v>
      </c>
      <c r="D441" s="22">
        <f t="shared" si="30"/>
        <v>0.61379310344827587</v>
      </c>
      <c r="E441" s="20">
        <v>56</v>
      </c>
      <c r="F441" s="20">
        <v>44</v>
      </c>
      <c r="G441" s="20">
        <v>267</v>
      </c>
      <c r="H441" s="20">
        <v>167</v>
      </c>
      <c r="I441" s="22">
        <v>0</v>
      </c>
      <c r="K441" s="16">
        <v>33615</v>
      </c>
      <c r="L441" s="18">
        <v>0</v>
      </c>
    </row>
    <row r="442" spans="1:12">
      <c r="A442" s="21">
        <v>33970</v>
      </c>
      <c r="B442" s="20">
        <v>7.3</v>
      </c>
      <c r="C442" s="22">
        <f t="shared" si="29"/>
        <v>0.56000000000000005</v>
      </c>
      <c r="D442" s="22">
        <f t="shared" si="30"/>
        <v>0.61379310344827587</v>
      </c>
      <c r="E442" s="20">
        <v>56</v>
      </c>
      <c r="F442" s="20">
        <v>44</v>
      </c>
      <c r="G442" s="20">
        <v>267</v>
      </c>
      <c r="H442" s="20">
        <v>167</v>
      </c>
      <c r="I442" s="23">
        <v>1</v>
      </c>
      <c r="K442" s="16">
        <v>33970</v>
      </c>
      <c r="L442" s="18">
        <v>1</v>
      </c>
    </row>
    <row r="443" spans="1:12">
      <c r="A443" s="21">
        <v>33971</v>
      </c>
      <c r="B443" s="20">
        <v>7.1</v>
      </c>
      <c r="C443" s="22">
        <f t="shared" si="29"/>
        <v>0.56999999999999995</v>
      </c>
      <c r="D443" s="22">
        <f t="shared" si="30"/>
        <v>0.59310344827586203</v>
      </c>
      <c r="E443" s="20">
        <v>57</v>
      </c>
      <c r="F443" s="20">
        <v>43</v>
      </c>
      <c r="G443" s="20">
        <v>258</v>
      </c>
      <c r="H443" s="20">
        <v>176</v>
      </c>
      <c r="I443" s="22">
        <v>1</v>
      </c>
      <c r="K443" s="16">
        <v>33971</v>
      </c>
      <c r="L443" s="18">
        <v>1</v>
      </c>
    </row>
    <row r="444" spans="1:12">
      <c r="A444" s="21">
        <v>33972</v>
      </c>
      <c r="B444" s="20">
        <v>7</v>
      </c>
      <c r="C444" s="22">
        <f t="shared" si="29"/>
        <v>0.56999999999999995</v>
      </c>
      <c r="D444" s="22">
        <f t="shared" si="30"/>
        <v>0.59310344827586203</v>
      </c>
      <c r="E444" s="20">
        <v>57</v>
      </c>
      <c r="F444" s="20">
        <v>43</v>
      </c>
      <c r="G444" s="20">
        <v>258</v>
      </c>
      <c r="H444" s="20">
        <v>176</v>
      </c>
      <c r="I444" s="22">
        <v>1</v>
      </c>
      <c r="K444" s="16">
        <v>33972</v>
      </c>
      <c r="L444" s="18">
        <v>1</v>
      </c>
    </row>
    <row r="445" spans="1:12">
      <c r="A445" s="21">
        <v>33973</v>
      </c>
      <c r="B445" s="20">
        <v>7.1</v>
      </c>
      <c r="C445" s="22">
        <f t="shared" si="29"/>
        <v>0.56999999999999995</v>
      </c>
      <c r="D445" s="22">
        <f t="shared" si="30"/>
        <v>0.59310344827586203</v>
      </c>
      <c r="E445" s="20">
        <v>57</v>
      </c>
      <c r="F445" s="20">
        <v>43</v>
      </c>
      <c r="G445" s="20">
        <v>258</v>
      </c>
      <c r="H445" s="20">
        <v>176</v>
      </c>
      <c r="I445" s="22">
        <v>1</v>
      </c>
      <c r="K445" s="16">
        <v>33973</v>
      </c>
      <c r="L445" s="18">
        <v>1</v>
      </c>
    </row>
    <row r="446" spans="1:12">
      <c r="A446" s="21">
        <v>33974</v>
      </c>
      <c r="B446" s="20">
        <v>7.1</v>
      </c>
      <c r="C446" s="22">
        <f t="shared" si="29"/>
        <v>0.56999999999999995</v>
      </c>
      <c r="D446" s="22">
        <f t="shared" si="30"/>
        <v>0.59310344827586203</v>
      </c>
      <c r="E446" s="20">
        <v>57</v>
      </c>
      <c r="F446" s="20">
        <v>43</v>
      </c>
      <c r="G446" s="20">
        <v>258</v>
      </c>
      <c r="H446" s="20">
        <v>176</v>
      </c>
      <c r="I446" s="22">
        <v>1</v>
      </c>
      <c r="K446" s="16">
        <v>33974</v>
      </c>
      <c r="L446" s="18">
        <v>1</v>
      </c>
    </row>
    <row r="447" spans="1:12">
      <c r="A447" s="21">
        <v>33975</v>
      </c>
      <c r="B447" s="20">
        <v>7</v>
      </c>
      <c r="C447" s="22">
        <f t="shared" si="29"/>
        <v>0.56999999999999995</v>
      </c>
      <c r="D447" s="22">
        <f t="shared" si="30"/>
        <v>0.59310344827586203</v>
      </c>
      <c r="E447" s="20">
        <v>57</v>
      </c>
      <c r="F447" s="20">
        <v>43</v>
      </c>
      <c r="G447" s="20">
        <v>258</v>
      </c>
      <c r="H447" s="20">
        <v>176</v>
      </c>
      <c r="I447" s="22">
        <v>1</v>
      </c>
      <c r="K447" s="16">
        <v>33975</v>
      </c>
      <c r="L447" s="18">
        <v>1</v>
      </c>
    </row>
    <row r="448" spans="1:12">
      <c r="A448" s="21">
        <v>33976</v>
      </c>
      <c r="B448" s="20">
        <v>6.9</v>
      </c>
      <c r="C448" s="22">
        <f t="shared" si="29"/>
        <v>0.56999999999999995</v>
      </c>
      <c r="D448" s="22">
        <f t="shared" si="30"/>
        <v>0.59310344827586203</v>
      </c>
      <c r="E448" s="20">
        <v>57</v>
      </c>
      <c r="F448" s="20">
        <v>43</v>
      </c>
      <c r="G448" s="20">
        <v>258</v>
      </c>
      <c r="H448" s="20">
        <v>176</v>
      </c>
      <c r="I448" s="22">
        <v>1</v>
      </c>
      <c r="K448" s="16">
        <v>33976</v>
      </c>
      <c r="L448" s="18">
        <v>1</v>
      </c>
    </row>
    <row r="449" spans="1:12">
      <c r="A449" s="21">
        <v>33977</v>
      </c>
      <c r="B449" s="20">
        <v>6.8</v>
      </c>
      <c r="C449" s="22">
        <f t="shared" si="29"/>
        <v>0.56999999999999995</v>
      </c>
      <c r="D449" s="22">
        <f t="shared" si="30"/>
        <v>0.59310344827586203</v>
      </c>
      <c r="E449" s="20">
        <v>57</v>
      </c>
      <c r="F449" s="20">
        <v>43</v>
      </c>
      <c r="G449" s="20">
        <v>258</v>
      </c>
      <c r="H449" s="20">
        <v>176</v>
      </c>
      <c r="I449" s="22">
        <v>1</v>
      </c>
      <c r="K449" s="16">
        <v>33977</v>
      </c>
      <c r="L449" s="18">
        <v>1</v>
      </c>
    </row>
    <row r="450" spans="1:12">
      <c r="A450" s="21">
        <v>33978</v>
      </c>
      <c r="B450" s="20">
        <v>6.7</v>
      </c>
      <c r="C450" s="22">
        <f t="shared" si="29"/>
        <v>0.56999999999999995</v>
      </c>
      <c r="D450" s="22">
        <f t="shared" si="30"/>
        <v>0.59310344827586203</v>
      </c>
      <c r="E450" s="20">
        <v>57</v>
      </c>
      <c r="F450" s="20">
        <v>43</v>
      </c>
      <c r="G450" s="20">
        <v>258</v>
      </c>
      <c r="H450" s="20">
        <v>176</v>
      </c>
      <c r="I450" s="22">
        <v>1</v>
      </c>
      <c r="K450" s="16">
        <v>33978</v>
      </c>
      <c r="L450" s="18">
        <v>1</v>
      </c>
    </row>
    <row r="451" spans="1:12">
      <c r="A451" s="21">
        <v>33979</v>
      </c>
      <c r="B451" s="20">
        <v>6.8</v>
      </c>
      <c r="C451" s="22">
        <f t="shared" si="29"/>
        <v>0.56999999999999995</v>
      </c>
      <c r="D451" s="22">
        <f t="shared" si="30"/>
        <v>0.59310344827586203</v>
      </c>
      <c r="E451" s="20">
        <v>57</v>
      </c>
      <c r="F451" s="20">
        <v>43</v>
      </c>
      <c r="G451" s="20">
        <v>258</v>
      </c>
      <c r="H451" s="20">
        <v>176</v>
      </c>
      <c r="I451" s="22">
        <v>1</v>
      </c>
      <c r="K451" s="16">
        <v>33979</v>
      </c>
      <c r="L451" s="18">
        <v>1</v>
      </c>
    </row>
    <row r="452" spans="1:12">
      <c r="A452" s="21">
        <v>33980</v>
      </c>
      <c r="B452" s="20">
        <v>6.6</v>
      </c>
      <c r="C452" s="22">
        <f t="shared" si="29"/>
        <v>0.56999999999999995</v>
      </c>
      <c r="D452" s="22">
        <f t="shared" si="30"/>
        <v>0.59310344827586203</v>
      </c>
      <c r="E452" s="20">
        <v>57</v>
      </c>
      <c r="F452" s="20">
        <v>43</v>
      </c>
      <c r="G452" s="20">
        <v>258</v>
      </c>
      <c r="H452" s="20">
        <v>176</v>
      </c>
      <c r="I452" s="22">
        <v>1</v>
      </c>
      <c r="K452" s="16">
        <v>33980</v>
      </c>
      <c r="L452" s="18">
        <v>1</v>
      </c>
    </row>
    <row r="453" spans="1:12">
      <c r="A453" s="21">
        <v>33981</v>
      </c>
      <c r="B453" s="20">
        <v>6.5</v>
      </c>
      <c r="C453" s="22">
        <f t="shared" si="29"/>
        <v>0.56999999999999995</v>
      </c>
      <c r="D453" s="22">
        <f t="shared" si="30"/>
        <v>0.59310344827586203</v>
      </c>
      <c r="E453" s="20">
        <v>57</v>
      </c>
      <c r="F453" s="20">
        <v>43</v>
      </c>
      <c r="G453" s="20">
        <v>258</v>
      </c>
      <c r="H453" s="20">
        <v>176</v>
      </c>
      <c r="I453" s="22">
        <v>1</v>
      </c>
      <c r="K453" s="16">
        <v>33981</v>
      </c>
      <c r="L453" s="18">
        <v>1</v>
      </c>
    </row>
    <row r="454" spans="1:12">
      <c r="A454" s="21">
        <v>34335</v>
      </c>
      <c r="B454" s="20">
        <v>6.6</v>
      </c>
      <c r="C454" s="22">
        <f t="shared" si="29"/>
        <v>0.56999999999999995</v>
      </c>
      <c r="D454" s="22">
        <f t="shared" si="30"/>
        <v>0.59310344827586203</v>
      </c>
      <c r="E454" s="20">
        <v>57</v>
      </c>
      <c r="F454" s="20">
        <v>43</v>
      </c>
      <c r="G454" s="20">
        <v>258</v>
      </c>
      <c r="H454" s="20">
        <v>176</v>
      </c>
      <c r="I454" s="22">
        <v>1</v>
      </c>
      <c r="K454" s="16">
        <v>34335</v>
      </c>
      <c r="L454" s="18">
        <v>1</v>
      </c>
    </row>
    <row r="455" spans="1:12">
      <c r="A455" s="21">
        <v>34336</v>
      </c>
      <c r="B455" s="20">
        <v>6.6</v>
      </c>
      <c r="C455" s="22">
        <f t="shared" si="29"/>
        <v>0.56999999999999995</v>
      </c>
      <c r="D455" s="22">
        <f t="shared" si="30"/>
        <v>0.59310344827586203</v>
      </c>
      <c r="E455" s="20">
        <v>57</v>
      </c>
      <c r="F455" s="20">
        <v>43</v>
      </c>
      <c r="G455" s="20">
        <v>258</v>
      </c>
      <c r="H455" s="20">
        <v>176</v>
      </c>
      <c r="I455" s="22">
        <v>1</v>
      </c>
      <c r="K455" s="16">
        <v>34336</v>
      </c>
      <c r="L455" s="18">
        <v>1</v>
      </c>
    </row>
    <row r="456" spans="1:12">
      <c r="A456" s="21">
        <v>34337</v>
      </c>
      <c r="B456" s="20">
        <v>6.5</v>
      </c>
      <c r="C456" s="22">
        <f t="shared" si="29"/>
        <v>0.56999999999999995</v>
      </c>
      <c r="D456" s="22">
        <f t="shared" si="30"/>
        <v>0.59310344827586203</v>
      </c>
      <c r="E456" s="20">
        <v>57</v>
      </c>
      <c r="F456" s="20">
        <v>43</v>
      </c>
      <c r="G456" s="20">
        <v>258</v>
      </c>
      <c r="H456" s="20">
        <v>176</v>
      </c>
      <c r="I456" s="22">
        <v>1</v>
      </c>
      <c r="K456" s="16">
        <v>34337</v>
      </c>
      <c r="L456" s="18">
        <v>1</v>
      </c>
    </row>
    <row r="457" spans="1:12">
      <c r="A457" s="21">
        <v>34338</v>
      </c>
      <c r="B457" s="20">
        <v>6.4</v>
      </c>
      <c r="C457" s="22">
        <f t="shared" si="29"/>
        <v>0.56999999999999995</v>
      </c>
      <c r="D457" s="22">
        <f t="shared" si="30"/>
        <v>0.59310344827586203</v>
      </c>
      <c r="E457" s="20">
        <v>57</v>
      </c>
      <c r="F457" s="20">
        <v>43</v>
      </c>
      <c r="G457" s="20">
        <v>258</v>
      </c>
      <c r="H457" s="20">
        <v>176</v>
      </c>
      <c r="I457" s="22">
        <v>1</v>
      </c>
      <c r="K457" s="16">
        <v>34338</v>
      </c>
      <c r="L457" s="18">
        <v>1</v>
      </c>
    </row>
    <row r="458" spans="1:12">
      <c r="A458" s="21">
        <v>34339</v>
      </c>
      <c r="B458" s="20">
        <v>6.1</v>
      </c>
      <c r="C458" s="22">
        <f t="shared" si="29"/>
        <v>0.56999999999999995</v>
      </c>
      <c r="D458" s="22">
        <f t="shared" si="30"/>
        <v>0.59310344827586203</v>
      </c>
      <c r="E458" s="20">
        <v>57</v>
      </c>
      <c r="F458" s="20">
        <v>43</v>
      </c>
      <c r="G458" s="20">
        <v>258</v>
      </c>
      <c r="H458" s="20">
        <v>176</v>
      </c>
      <c r="I458" s="22">
        <v>1</v>
      </c>
      <c r="K458" s="16">
        <v>34339</v>
      </c>
      <c r="L458" s="18">
        <v>1</v>
      </c>
    </row>
    <row r="459" spans="1:12">
      <c r="A459" s="21">
        <v>34340</v>
      </c>
      <c r="B459" s="20">
        <v>6.1</v>
      </c>
      <c r="C459" s="22">
        <f t="shared" si="29"/>
        <v>0.56999999999999995</v>
      </c>
      <c r="D459" s="22">
        <f t="shared" si="30"/>
        <v>0.59310344827586203</v>
      </c>
      <c r="E459" s="20">
        <v>57</v>
      </c>
      <c r="F459" s="20">
        <v>43</v>
      </c>
      <c r="G459" s="20">
        <v>258</v>
      </c>
      <c r="H459" s="20">
        <v>176</v>
      </c>
      <c r="I459" s="22">
        <v>1</v>
      </c>
      <c r="K459" s="16">
        <v>34340</v>
      </c>
      <c r="L459" s="18">
        <v>1</v>
      </c>
    </row>
    <row r="460" spans="1:12">
      <c r="A460" s="21">
        <v>34341</v>
      </c>
      <c r="B460" s="20">
        <v>6.1</v>
      </c>
      <c r="C460" s="22">
        <f t="shared" si="29"/>
        <v>0.56999999999999995</v>
      </c>
      <c r="D460" s="22">
        <f t="shared" si="30"/>
        <v>0.59310344827586203</v>
      </c>
      <c r="E460" s="20">
        <v>57</v>
      </c>
      <c r="F460" s="20">
        <v>43</v>
      </c>
      <c r="G460" s="20">
        <v>258</v>
      </c>
      <c r="H460" s="20">
        <v>176</v>
      </c>
      <c r="I460" s="22">
        <v>1</v>
      </c>
      <c r="K460" s="16">
        <v>34341</v>
      </c>
      <c r="L460" s="18">
        <v>1</v>
      </c>
    </row>
    <row r="461" spans="1:12">
      <c r="A461" s="21">
        <v>34342</v>
      </c>
      <c r="B461" s="20">
        <v>6</v>
      </c>
      <c r="C461" s="22">
        <f t="shared" si="29"/>
        <v>0.56999999999999995</v>
      </c>
      <c r="D461" s="22">
        <f t="shared" si="30"/>
        <v>0.59310344827586203</v>
      </c>
      <c r="E461" s="20">
        <v>57</v>
      </c>
      <c r="F461" s="20">
        <v>43</v>
      </c>
      <c r="G461" s="20">
        <v>258</v>
      </c>
      <c r="H461" s="20">
        <v>176</v>
      </c>
      <c r="I461" s="22">
        <v>1</v>
      </c>
      <c r="K461" s="16">
        <v>34342</v>
      </c>
      <c r="L461" s="18">
        <v>1</v>
      </c>
    </row>
    <row r="462" spans="1:12">
      <c r="A462" s="21">
        <v>34343</v>
      </c>
      <c r="B462" s="20">
        <v>5.9</v>
      </c>
      <c r="C462" s="22">
        <f t="shared" si="29"/>
        <v>0.56999999999999995</v>
      </c>
      <c r="D462" s="22">
        <f t="shared" si="30"/>
        <v>0.59310344827586203</v>
      </c>
      <c r="E462" s="20">
        <v>57</v>
      </c>
      <c r="F462" s="20">
        <v>43</v>
      </c>
      <c r="G462" s="20">
        <v>258</v>
      </c>
      <c r="H462" s="20">
        <v>176</v>
      </c>
      <c r="I462" s="22">
        <v>1</v>
      </c>
      <c r="K462" s="16">
        <v>34343</v>
      </c>
      <c r="L462" s="18">
        <v>1</v>
      </c>
    </row>
    <row r="463" spans="1:12">
      <c r="A463" s="21">
        <v>34344</v>
      </c>
      <c r="B463" s="20">
        <v>5.8</v>
      </c>
      <c r="C463" s="22">
        <f t="shared" si="29"/>
        <v>0.56999999999999995</v>
      </c>
      <c r="D463" s="22">
        <f t="shared" si="30"/>
        <v>0.59310344827586203</v>
      </c>
      <c r="E463" s="20">
        <v>57</v>
      </c>
      <c r="F463" s="20">
        <v>43</v>
      </c>
      <c r="G463" s="20">
        <v>258</v>
      </c>
      <c r="H463" s="20">
        <v>176</v>
      </c>
      <c r="I463" s="22">
        <v>1</v>
      </c>
      <c r="K463" s="16">
        <v>34344</v>
      </c>
      <c r="L463" s="18">
        <v>1</v>
      </c>
    </row>
    <row r="464" spans="1:12">
      <c r="A464" s="21">
        <v>34345</v>
      </c>
      <c r="B464" s="20">
        <v>5.6</v>
      </c>
      <c r="C464" s="22">
        <f t="shared" si="29"/>
        <v>0.56999999999999995</v>
      </c>
      <c r="D464" s="22">
        <f t="shared" si="30"/>
        <v>0.59310344827586203</v>
      </c>
      <c r="E464" s="20">
        <v>57</v>
      </c>
      <c r="F464" s="20">
        <v>43</v>
      </c>
      <c r="G464" s="20">
        <v>258</v>
      </c>
      <c r="H464" s="20">
        <v>176</v>
      </c>
      <c r="I464" s="22">
        <v>1</v>
      </c>
      <c r="K464" s="16">
        <v>34345</v>
      </c>
      <c r="L464" s="18">
        <v>1</v>
      </c>
    </row>
    <row r="465" spans="1:12">
      <c r="A465" s="21">
        <v>34346</v>
      </c>
      <c r="B465" s="20">
        <v>5.5</v>
      </c>
      <c r="C465" s="22">
        <f t="shared" si="29"/>
        <v>0.56999999999999995</v>
      </c>
      <c r="D465" s="22">
        <f t="shared" si="30"/>
        <v>0.59310344827586203</v>
      </c>
      <c r="E465" s="20">
        <v>57</v>
      </c>
      <c r="F465" s="20">
        <v>43</v>
      </c>
      <c r="G465" s="20">
        <v>258</v>
      </c>
      <c r="H465" s="20">
        <v>176</v>
      </c>
      <c r="I465" s="22">
        <v>1</v>
      </c>
      <c r="K465" s="16">
        <v>34346</v>
      </c>
      <c r="L465" s="18">
        <v>1</v>
      </c>
    </row>
    <row r="466" spans="1:12">
      <c r="A466" s="21">
        <v>34700</v>
      </c>
      <c r="B466" s="20">
        <v>5.6</v>
      </c>
      <c r="C466" s="22">
        <f t="shared" si="29"/>
        <v>0.56999999999999995</v>
      </c>
      <c r="D466" s="22">
        <f t="shared" si="30"/>
        <v>0.59310344827586203</v>
      </c>
      <c r="E466" s="20">
        <v>57</v>
      </c>
      <c r="F466" s="20">
        <v>43</v>
      </c>
      <c r="G466" s="20">
        <v>258</v>
      </c>
      <c r="H466" s="20">
        <v>176</v>
      </c>
      <c r="I466" s="23">
        <v>1</v>
      </c>
      <c r="K466" s="16">
        <v>34700</v>
      </c>
      <c r="L466" s="18">
        <v>1</v>
      </c>
    </row>
    <row r="467" spans="1:12">
      <c r="A467" s="21">
        <v>34701</v>
      </c>
      <c r="B467" s="20">
        <v>5.4</v>
      </c>
      <c r="C467" s="22">
        <f t="shared" si="29"/>
        <v>0.48</v>
      </c>
      <c r="D467" s="22">
        <f t="shared" si="30"/>
        <v>0.4689655172413793</v>
      </c>
      <c r="E467" s="20">
        <v>48</v>
      </c>
      <c r="F467" s="20">
        <v>52</v>
      </c>
      <c r="G467" s="20">
        <v>204</v>
      </c>
      <c r="H467" s="20">
        <v>230</v>
      </c>
      <c r="I467" s="22">
        <v>1</v>
      </c>
      <c r="K467" s="16">
        <v>34701</v>
      </c>
      <c r="L467" s="18">
        <v>1</v>
      </c>
    </row>
    <row r="468" spans="1:12">
      <c r="A468" s="21">
        <v>34702</v>
      </c>
      <c r="B468" s="20">
        <v>5.4</v>
      </c>
      <c r="C468" s="22">
        <f t="shared" si="29"/>
        <v>0.48</v>
      </c>
      <c r="D468" s="22">
        <f t="shared" si="30"/>
        <v>0.4689655172413793</v>
      </c>
      <c r="E468" s="20">
        <v>48</v>
      </c>
      <c r="F468" s="20">
        <v>52</v>
      </c>
      <c r="G468" s="20">
        <v>204</v>
      </c>
      <c r="H468" s="20">
        <v>230</v>
      </c>
      <c r="I468" s="22">
        <v>1</v>
      </c>
      <c r="K468" s="16">
        <v>34702</v>
      </c>
      <c r="L468" s="18">
        <v>1</v>
      </c>
    </row>
    <row r="469" spans="1:12">
      <c r="A469" s="21">
        <v>34703</v>
      </c>
      <c r="B469" s="20">
        <v>5.8</v>
      </c>
      <c r="C469" s="22">
        <f t="shared" si="29"/>
        <v>0.48</v>
      </c>
      <c r="D469" s="22">
        <f t="shared" si="30"/>
        <v>0.4689655172413793</v>
      </c>
      <c r="E469" s="20">
        <v>48</v>
      </c>
      <c r="F469" s="20">
        <v>52</v>
      </c>
      <c r="G469" s="20">
        <v>204</v>
      </c>
      <c r="H469" s="20">
        <v>230</v>
      </c>
      <c r="I469" s="22">
        <v>1</v>
      </c>
      <c r="K469" s="16">
        <v>34703</v>
      </c>
      <c r="L469" s="18">
        <v>1</v>
      </c>
    </row>
    <row r="470" spans="1:12">
      <c r="A470" s="21">
        <v>34704</v>
      </c>
      <c r="B470" s="20">
        <v>5.6</v>
      </c>
      <c r="C470" s="22">
        <f t="shared" si="29"/>
        <v>0.48</v>
      </c>
      <c r="D470" s="22">
        <f t="shared" si="30"/>
        <v>0.4689655172413793</v>
      </c>
      <c r="E470" s="20">
        <v>48</v>
      </c>
      <c r="F470" s="20">
        <v>52</v>
      </c>
      <c r="G470" s="20">
        <v>204</v>
      </c>
      <c r="H470" s="20">
        <v>230</v>
      </c>
      <c r="I470" s="22">
        <v>1</v>
      </c>
      <c r="K470" s="16">
        <v>34704</v>
      </c>
      <c r="L470" s="18">
        <v>1</v>
      </c>
    </row>
    <row r="471" spans="1:12">
      <c r="A471" s="21">
        <v>34705</v>
      </c>
      <c r="B471" s="20">
        <v>5.6</v>
      </c>
      <c r="C471" s="22">
        <f t="shared" si="29"/>
        <v>0.48</v>
      </c>
      <c r="D471" s="22">
        <f t="shared" si="30"/>
        <v>0.4689655172413793</v>
      </c>
      <c r="E471" s="20">
        <v>48</v>
      </c>
      <c r="F471" s="20">
        <v>52</v>
      </c>
      <c r="G471" s="20">
        <v>204</v>
      </c>
      <c r="H471" s="20">
        <v>230</v>
      </c>
      <c r="I471" s="22">
        <v>1</v>
      </c>
      <c r="K471" s="16">
        <v>34705</v>
      </c>
      <c r="L471" s="18">
        <v>1</v>
      </c>
    </row>
    <row r="472" spans="1:12">
      <c r="A472" s="21">
        <v>34706</v>
      </c>
      <c r="B472" s="20">
        <v>5.7</v>
      </c>
      <c r="C472" s="22">
        <f t="shared" si="29"/>
        <v>0.48</v>
      </c>
      <c r="D472" s="22">
        <f t="shared" si="30"/>
        <v>0.4689655172413793</v>
      </c>
      <c r="E472" s="20">
        <v>48</v>
      </c>
      <c r="F472" s="20">
        <v>52</v>
      </c>
      <c r="G472" s="20">
        <v>204</v>
      </c>
      <c r="H472" s="20">
        <v>230</v>
      </c>
      <c r="I472" s="22">
        <v>1</v>
      </c>
      <c r="K472" s="16">
        <v>34706</v>
      </c>
      <c r="L472" s="18">
        <v>1</v>
      </c>
    </row>
    <row r="473" spans="1:12">
      <c r="A473" s="21">
        <v>34707</v>
      </c>
      <c r="B473" s="20">
        <v>5.7</v>
      </c>
      <c r="C473" s="22">
        <f t="shared" si="29"/>
        <v>0.48</v>
      </c>
      <c r="D473" s="22">
        <f t="shared" si="30"/>
        <v>0.4689655172413793</v>
      </c>
      <c r="E473" s="20">
        <v>48</v>
      </c>
      <c r="F473" s="20">
        <v>52</v>
      </c>
      <c r="G473" s="20">
        <v>204</v>
      </c>
      <c r="H473" s="20">
        <v>230</v>
      </c>
      <c r="I473" s="22">
        <v>1</v>
      </c>
      <c r="K473" s="16">
        <v>34707</v>
      </c>
      <c r="L473" s="18">
        <v>1</v>
      </c>
    </row>
    <row r="474" spans="1:12">
      <c r="A474" s="21">
        <v>34708</v>
      </c>
      <c r="B474" s="20">
        <v>5.6</v>
      </c>
      <c r="C474" s="22">
        <f t="shared" si="29"/>
        <v>0.48</v>
      </c>
      <c r="D474" s="22">
        <f t="shared" si="30"/>
        <v>0.4689655172413793</v>
      </c>
      <c r="E474" s="20">
        <v>48</v>
      </c>
      <c r="F474" s="20">
        <v>52</v>
      </c>
      <c r="G474" s="20">
        <v>204</v>
      </c>
      <c r="H474" s="20">
        <v>230</v>
      </c>
      <c r="I474" s="22">
        <v>1</v>
      </c>
      <c r="K474" s="16">
        <v>34708</v>
      </c>
      <c r="L474" s="18">
        <v>1</v>
      </c>
    </row>
    <row r="475" spans="1:12">
      <c r="A475" s="21">
        <v>34709</v>
      </c>
      <c r="B475" s="20">
        <v>5.5</v>
      </c>
      <c r="C475" s="22">
        <f t="shared" si="29"/>
        <v>0.48</v>
      </c>
      <c r="D475" s="22">
        <f t="shared" si="30"/>
        <v>0.4689655172413793</v>
      </c>
      <c r="E475" s="20">
        <v>48</v>
      </c>
      <c r="F475" s="20">
        <v>52</v>
      </c>
      <c r="G475" s="20">
        <v>204</v>
      </c>
      <c r="H475" s="20">
        <v>230</v>
      </c>
      <c r="I475" s="22">
        <v>1</v>
      </c>
      <c r="K475" s="16">
        <v>34709</v>
      </c>
      <c r="L475" s="18">
        <v>1</v>
      </c>
    </row>
    <row r="476" spans="1:12">
      <c r="A476" s="21">
        <v>34710</v>
      </c>
      <c r="B476" s="20">
        <v>5.6</v>
      </c>
      <c r="C476" s="22">
        <f t="shared" si="29"/>
        <v>0.48</v>
      </c>
      <c r="D476" s="22">
        <f t="shared" si="30"/>
        <v>0.4689655172413793</v>
      </c>
      <c r="E476" s="20">
        <v>48</v>
      </c>
      <c r="F476" s="20">
        <v>52</v>
      </c>
      <c r="G476" s="20">
        <v>204</v>
      </c>
      <c r="H476" s="20">
        <v>230</v>
      </c>
      <c r="I476" s="22">
        <v>1</v>
      </c>
      <c r="K476" s="16">
        <v>34710</v>
      </c>
      <c r="L476" s="18">
        <v>1</v>
      </c>
    </row>
    <row r="477" spans="1:12">
      <c r="A477" s="21">
        <v>34711</v>
      </c>
      <c r="B477" s="20">
        <v>5.6</v>
      </c>
      <c r="C477" s="22">
        <f t="shared" si="29"/>
        <v>0.48</v>
      </c>
      <c r="D477" s="22">
        <f t="shared" si="30"/>
        <v>0.4689655172413793</v>
      </c>
      <c r="E477" s="20">
        <v>48</v>
      </c>
      <c r="F477" s="20">
        <v>52</v>
      </c>
      <c r="G477" s="20">
        <v>204</v>
      </c>
      <c r="H477" s="20">
        <v>230</v>
      </c>
      <c r="I477" s="22">
        <v>1</v>
      </c>
      <c r="K477" s="16">
        <v>34711</v>
      </c>
      <c r="L477" s="18">
        <v>1</v>
      </c>
    </row>
    <row r="478" spans="1:12">
      <c r="A478" s="21">
        <v>35065</v>
      </c>
      <c r="B478" s="20">
        <v>5.6</v>
      </c>
      <c r="C478" s="22">
        <f t="shared" si="29"/>
        <v>0.48</v>
      </c>
      <c r="D478" s="22">
        <f t="shared" si="30"/>
        <v>0.4689655172413793</v>
      </c>
      <c r="E478" s="20">
        <v>48</v>
      </c>
      <c r="F478" s="20">
        <v>52</v>
      </c>
      <c r="G478" s="20">
        <v>204</v>
      </c>
      <c r="H478" s="20">
        <v>230</v>
      </c>
      <c r="I478" s="22">
        <v>1</v>
      </c>
      <c r="K478" s="16">
        <v>35065</v>
      </c>
      <c r="L478" s="18">
        <v>1</v>
      </c>
    </row>
    <row r="479" spans="1:12">
      <c r="A479" s="21">
        <v>35066</v>
      </c>
      <c r="B479" s="20">
        <v>5.5</v>
      </c>
      <c r="C479" s="22">
        <f t="shared" ref="C479:C542" si="31">(E479/100)</f>
        <v>0.48</v>
      </c>
      <c r="D479" s="22">
        <f t="shared" ref="D479:D542" si="32">G479/435</f>
        <v>0.4689655172413793</v>
      </c>
      <c r="E479" s="20">
        <v>48</v>
      </c>
      <c r="F479" s="20">
        <v>52</v>
      </c>
      <c r="G479" s="20">
        <v>204</v>
      </c>
      <c r="H479" s="20">
        <v>230</v>
      </c>
      <c r="I479" s="22">
        <v>1</v>
      </c>
      <c r="K479" s="16">
        <v>35066</v>
      </c>
      <c r="L479" s="18">
        <v>1</v>
      </c>
    </row>
    <row r="480" spans="1:12">
      <c r="A480" s="21">
        <v>35067</v>
      </c>
      <c r="B480" s="20">
        <v>5.5</v>
      </c>
      <c r="C480" s="22">
        <f t="shared" si="31"/>
        <v>0.48</v>
      </c>
      <c r="D480" s="22">
        <f t="shared" si="32"/>
        <v>0.4689655172413793</v>
      </c>
      <c r="E480" s="20">
        <v>48</v>
      </c>
      <c r="F480" s="20">
        <v>52</v>
      </c>
      <c r="G480" s="20">
        <v>204</v>
      </c>
      <c r="H480" s="20">
        <v>230</v>
      </c>
      <c r="I480" s="22">
        <v>1</v>
      </c>
      <c r="K480" s="16">
        <v>35067</v>
      </c>
      <c r="L480" s="18">
        <v>1</v>
      </c>
    </row>
    <row r="481" spans="1:12">
      <c r="A481" s="21">
        <v>35068</v>
      </c>
      <c r="B481" s="20">
        <v>5.6</v>
      </c>
      <c r="C481" s="22">
        <f t="shared" si="31"/>
        <v>0.48</v>
      </c>
      <c r="D481" s="22">
        <f t="shared" si="32"/>
        <v>0.4689655172413793</v>
      </c>
      <c r="E481" s="20">
        <v>48</v>
      </c>
      <c r="F481" s="20">
        <v>52</v>
      </c>
      <c r="G481" s="20">
        <v>204</v>
      </c>
      <c r="H481" s="20">
        <v>230</v>
      </c>
      <c r="I481" s="22">
        <v>1</v>
      </c>
      <c r="K481" s="16">
        <v>35068</v>
      </c>
      <c r="L481" s="18">
        <v>1</v>
      </c>
    </row>
    <row r="482" spans="1:12">
      <c r="A482" s="21">
        <v>35069</v>
      </c>
      <c r="B482" s="20">
        <v>5.6</v>
      </c>
      <c r="C482" s="22">
        <f t="shared" si="31"/>
        <v>0.48</v>
      </c>
      <c r="D482" s="22">
        <f t="shared" si="32"/>
        <v>0.4689655172413793</v>
      </c>
      <c r="E482" s="20">
        <v>48</v>
      </c>
      <c r="F482" s="20">
        <v>52</v>
      </c>
      <c r="G482" s="20">
        <v>204</v>
      </c>
      <c r="H482" s="20">
        <v>230</v>
      </c>
      <c r="I482" s="22">
        <v>1</v>
      </c>
      <c r="K482" s="16">
        <v>35069</v>
      </c>
      <c r="L482" s="18">
        <v>1</v>
      </c>
    </row>
    <row r="483" spans="1:12">
      <c r="A483" s="21">
        <v>35070</v>
      </c>
      <c r="B483" s="20">
        <v>5.3</v>
      </c>
      <c r="C483" s="22">
        <f t="shared" si="31"/>
        <v>0.48</v>
      </c>
      <c r="D483" s="22">
        <f t="shared" si="32"/>
        <v>0.4689655172413793</v>
      </c>
      <c r="E483" s="20">
        <v>48</v>
      </c>
      <c r="F483" s="20">
        <v>52</v>
      </c>
      <c r="G483" s="20">
        <v>204</v>
      </c>
      <c r="H483" s="20">
        <v>230</v>
      </c>
      <c r="I483" s="22">
        <v>1</v>
      </c>
      <c r="K483" s="16">
        <v>35070</v>
      </c>
      <c r="L483" s="18">
        <v>1</v>
      </c>
    </row>
    <row r="484" spans="1:12">
      <c r="A484" s="21">
        <v>35071</v>
      </c>
      <c r="B484" s="20">
        <v>5.5</v>
      </c>
      <c r="C484" s="22">
        <f t="shared" si="31"/>
        <v>0.48</v>
      </c>
      <c r="D484" s="22">
        <f t="shared" si="32"/>
        <v>0.4689655172413793</v>
      </c>
      <c r="E484" s="20">
        <v>48</v>
      </c>
      <c r="F484" s="20">
        <v>52</v>
      </c>
      <c r="G484" s="20">
        <v>204</v>
      </c>
      <c r="H484" s="20">
        <v>230</v>
      </c>
      <c r="I484" s="22">
        <v>1</v>
      </c>
      <c r="K484" s="16">
        <v>35071</v>
      </c>
      <c r="L484" s="18">
        <v>1</v>
      </c>
    </row>
    <row r="485" spans="1:12">
      <c r="A485" s="21">
        <v>35072</v>
      </c>
      <c r="B485" s="20">
        <v>5.0999999999999996</v>
      </c>
      <c r="C485" s="22">
        <f t="shared" si="31"/>
        <v>0.48</v>
      </c>
      <c r="D485" s="22">
        <f t="shared" si="32"/>
        <v>0.4689655172413793</v>
      </c>
      <c r="E485" s="20">
        <v>48</v>
      </c>
      <c r="F485" s="20">
        <v>52</v>
      </c>
      <c r="G485" s="20">
        <v>204</v>
      </c>
      <c r="H485" s="20">
        <v>230</v>
      </c>
      <c r="I485" s="22">
        <v>1</v>
      </c>
      <c r="K485" s="16">
        <v>35072</v>
      </c>
      <c r="L485" s="18">
        <v>1</v>
      </c>
    </row>
    <row r="486" spans="1:12">
      <c r="A486" s="21">
        <v>35073</v>
      </c>
      <c r="B486" s="20">
        <v>5.2</v>
      </c>
      <c r="C486" s="22">
        <f t="shared" si="31"/>
        <v>0.48</v>
      </c>
      <c r="D486" s="22">
        <f t="shared" si="32"/>
        <v>0.4689655172413793</v>
      </c>
      <c r="E486" s="20">
        <v>48</v>
      </c>
      <c r="F486" s="20">
        <v>52</v>
      </c>
      <c r="G486" s="20">
        <v>204</v>
      </c>
      <c r="H486" s="20">
        <v>230</v>
      </c>
      <c r="I486" s="22">
        <v>1</v>
      </c>
      <c r="K486" s="16">
        <v>35073</v>
      </c>
      <c r="L486" s="18">
        <v>1</v>
      </c>
    </row>
    <row r="487" spans="1:12">
      <c r="A487" s="21">
        <v>35074</v>
      </c>
      <c r="B487" s="20">
        <v>5.2</v>
      </c>
      <c r="C487" s="22">
        <f t="shared" si="31"/>
        <v>0.48</v>
      </c>
      <c r="D487" s="22">
        <f t="shared" si="32"/>
        <v>0.4689655172413793</v>
      </c>
      <c r="E487" s="20">
        <v>48</v>
      </c>
      <c r="F487" s="20">
        <v>52</v>
      </c>
      <c r="G487" s="20">
        <v>204</v>
      </c>
      <c r="H487" s="20">
        <v>230</v>
      </c>
      <c r="I487" s="22">
        <v>1</v>
      </c>
      <c r="K487" s="16">
        <v>35074</v>
      </c>
      <c r="L487" s="18">
        <v>1</v>
      </c>
    </row>
    <row r="488" spans="1:12">
      <c r="A488" s="21">
        <v>35075</v>
      </c>
      <c r="B488" s="20">
        <v>5.4</v>
      </c>
      <c r="C488" s="22">
        <f t="shared" si="31"/>
        <v>0.48</v>
      </c>
      <c r="D488" s="22">
        <f t="shared" si="32"/>
        <v>0.4689655172413793</v>
      </c>
      <c r="E488" s="20">
        <v>48</v>
      </c>
      <c r="F488" s="20">
        <v>52</v>
      </c>
      <c r="G488" s="20">
        <v>204</v>
      </c>
      <c r="H488" s="20">
        <v>230</v>
      </c>
      <c r="I488" s="22">
        <v>1</v>
      </c>
      <c r="K488" s="16">
        <v>35075</v>
      </c>
      <c r="L488" s="18">
        <v>1</v>
      </c>
    </row>
    <row r="489" spans="1:12">
      <c r="A489" s="21">
        <v>35076</v>
      </c>
      <c r="B489" s="20">
        <v>5.4</v>
      </c>
      <c r="C489" s="22">
        <f t="shared" si="31"/>
        <v>0.48</v>
      </c>
      <c r="D489" s="22">
        <f t="shared" si="32"/>
        <v>0.4689655172413793</v>
      </c>
      <c r="E489" s="20">
        <v>48</v>
      </c>
      <c r="F489" s="20">
        <v>52</v>
      </c>
      <c r="G489" s="20">
        <v>204</v>
      </c>
      <c r="H489" s="20">
        <v>230</v>
      </c>
      <c r="I489" s="22">
        <v>1</v>
      </c>
      <c r="K489" s="16">
        <v>35076</v>
      </c>
      <c r="L489" s="18">
        <v>1</v>
      </c>
    </row>
    <row r="490" spans="1:12">
      <c r="A490" s="21">
        <v>35431</v>
      </c>
      <c r="B490" s="20">
        <v>5.3</v>
      </c>
      <c r="C490" s="22">
        <f t="shared" si="31"/>
        <v>0.48</v>
      </c>
      <c r="D490" s="22">
        <f t="shared" si="32"/>
        <v>0.4689655172413793</v>
      </c>
      <c r="E490" s="20">
        <v>48</v>
      </c>
      <c r="F490" s="20">
        <v>52</v>
      </c>
      <c r="G490" s="20">
        <v>204</v>
      </c>
      <c r="H490" s="20">
        <v>230</v>
      </c>
      <c r="I490" s="23">
        <v>1</v>
      </c>
      <c r="K490" s="16">
        <v>35431</v>
      </c>
      <c r="L490" s="18">
        <v>1</v>
      </c>
    </row>
    <row r="491" spans="1:12">
      <c r="A491" s="21">
        <v>35432</v>
      </c>
      <c r="B491" s="20">
        <v>5.2</v>
      </c>
      <c r="C491" s="22">
        <f t="shared" si="31"/>
        <v>0.45</v>
      </c>
      <c r="D491" s="22">
        <f t="shared" si="32"/>
        <v>0.47586206896551725</v>
      </c>
      <c r="E491" s="20">
        <v>45</v>
      </c>
      <c r="F491" s="20">
        <v>55</v>
      </c>
      <c r="G491" s="20">
        <v>207</v>
      </c>
      <c r="H491" s="20">
        <v>226</v>
      </c>
      <c r="I491" s="22">
        <v>1</v>
      </c>
      <c r="K491" s="16">
        <v>35432</v>
      </c>
      <c r="L491" s="18">
        <v>1</v>
      </c>
    </row>
    <row r="492" spans="1:12">
      <c r="A492" s="21">
        <v>35433</v>
      </c>
      <c r="B492" s="20">
        <v>5.2</v>
      </c>
      <c r="C492" s="22">
        <f t="shared" si="31"/>
        <v>0.45</v>
      </c>
      <c r="D492" s="22">
        <f t="shared" si="32"/>
        <v>0.47586206896551725</v>
      </c>
      <c r="E492" s="20">
        <v>45</v>
      </c>
      <c r="F492" s="20">
        <v>55</v>
      </c>
      <c r="G492" s="20">
        <v>207</v>
      </c>
      <c r="H492" s="20">
        <v>226</v>
      </c>
      <c r="I492" s="22">
        <v>1</v>
      </c>
      <c r="K492" s="16">
        <v>35433</v>
      </c>
      <c r="L492" s="18">
        <v>1</v>
      </c>
    </row>
    <row r="493" spans="1:12">
      <c r="A493" s="21">
        <v>35434</v>
      </c>
      <c r="B493" s="20">
        <v>5.0999999999999996</v>
      </c>
      <c r="C493" s="22">
        <f t="shared" si="31"/>
        <v>0.45</v>
      </c>
      <c r="D493" s="22">
        <f t="shared" si="32"/>
        <v>0.47586206896551725</v>
      </c>
      <c r="E493" s="20">
        <v>45</v>
      </c>
      <c r="F493" s="20">
        <v>55</v>
      </c>
      <c r="G493" s="20">
        <v>207</v>
      </c>
      <c r="H493" s="20">
        <v>226</v>
      </c>
      <c r="I493" s="22">
        <v>1</v>
      </c>
      <c r="K493" s="16">
        <v>35434</v>
      </c>
      <c r="L493" s="18">
        <v>1</v>
      </c>
    </row>
    <row r="494" spans="1:12">
      <c r="A494" s="21">
        <v>35435</v>
      </c>
      <c r="B494" s="20">
        <v>4.9000000000000004</v>
      </c>
      <c r="C494" s="22">
        <f t="shared" si="31"/>
        <v>0.45</v>
      </c>
      <c r="D494" s="22">
        <f t="shared" si="32"/>
        <v>0.47586206896551725</v>
      </c>
      <c r="E494" s="20">
        <v>45</v>
      </c>
      <c r="F494" s="20">
        <v>55</v>
      </c>
      <c r="G494" s="20">
        <v>207</v>
      </c>
      <c r="H494" s="20">
        <v>226</v>
      </c>
      <c r="I494" s="22">
        <v>1</v>
      </c>
      <c r="K494" s="16">
        <v>35435</v>
      </c>
      <c r="L494" s="18">
        <v>1</v>
      </c>
    </row>
    <row r="495" spans="1:12">
      <c r="A495" s="21">
        <v>35436</v>
      </c>
      <c r="B495" s="20">
        <v>5</v>
      </c>
      <c r="C495" s="22">
        <f t="shared" si="31"/>
        <v>0.45</v>
      </c>
      <c r="D495" s="22">
        <f t="shared" si="32"/>
        <v>0.47586206896551725</v>
      </c>
      <c r="E495" s="20">
        <v>45</v>
      </c>
      <c r="F495" s="20">
        <v>55</v>
      </c>
      <c r="G495" s="20">
        <v>207</v>
      </c>
      <c r="H495" s="20">
        <v>226</v>
      </c>
      <c r="I495" s="22">
        <v>1</v>
      </c>
      <c r="K495" s="16">
        <v>35436</v>
      </c>
      <c r="L495" s="18">
        <v>1</v>
      </c>
    </row>
    <row r="496" spans="1:12">
      <c r="A496" s="21">
        <v>35437</v>
      </c>
      <c r="B496" s="20">
        <v>4.9000000000000004</v>
      </c>
      <c r="C496" s="22">
        <f t="shared" si="31"/>
        <v>0.45</v>
      </c>
      <c r="D496" s="22">
        <f t="shared" si="32"/>
        <v>0.47586206896551725</v>
      </c>
      <c r="E496" s="20">
        <v>45</v>
      </c>
      <c r="F496" s="20">
        <v>55</v>
      </c>
      <c r="G496" s="20">
        <v>207</v>
      </c>
      <c r="H496" s="20">
        <v>226</v>
      </c>
      <c r="I496" s="22">
        <v>1</v>
      </c>
      <c r="K496" s="16">
        <v>35437</v>
      </c>
      <c r="L496" s="18">
        <v>1</v>
      </c>
    </row>
    <row r="497" spans="1:12">
      <c r="A497" s="21">
        <v>35438</v>
      </c>
      <c r="B497" s="20">
        <v>4.8</v>
      </c>
      <c r="C497" s="22">
        <f t="shared" si="31"/>
        <v>0.45</v>
      </c>
      <c r="D497" s="22">
        <f t="shared" si="32"/>
        <v>0.47586206896551725</v>
      </c>
      <c r="E497" s="20">
        <v>45</v>
      </c>
      <c r="F497" s="20">
        <v>55</v>
      </c>
      <c r="G497" s="20">
        <v>207</v>
      </c>
      <c r="H497" s="20">
        <v>226</v>
      </c>
      <c r="I497" s="22">
        <v>1</v>
      </c>
      <c r="K497" s="16">
        <v>35438</v>
      </c>
      <c r="L497" s="18">
        <v>1</v>
      </c>
    </row>
    <row r="498" spans="1:12">
      <c r="A498" s="21">
        <v>35439</v>
      </c>
      <c r="B498" s="20">
        <v>4.9000000000000004</v>
      </c>
      <c r="C498" s="22">
        <f t="shared" si="31"/>
        <v>0.45</v>
      </c>
      <c r="D498" s="22">
        <f t="shared" si="32"/>
        <v>0.47586206896551725</v>
      </c>
      <c r="E498" s="20">
        <v>45</v>
      </c>
      <c r="F498" s="20">
        <v>55</v>
      </c>
      <c r="G498" s="20">
        <v>207</v>
      </c>
      <c r="H498" s="20">
        <v>226</v>
      </c>
      <c r="I498" s="22">
        <v>1</v>
      </c>
      <c r="K498" s="16">
        <v>35439</v>
      </c>
      <c r="L498" s="18">
        <v>1</v>
      </c>
    </row>
    <row r="499" spans="1:12">
      <c r="A499" s="21">
        <v>35440</v>
      </c>
      <c r="B499" s="20">
        <v>4.7</v>
      </c>
      <c r="C499" s="22">
        <f t="shared" si="31"/>
        <v>0.45</v>
      </c>
      <c r="D499" s="22">
        <f t="shared" si="32"/>
        <v>0.47586206896551725</v>
      </c>
      <c r="E499" s="20">
        <v>45</v>
      </c>
      <c r="F499" s="20">
        <v>55</v>
      </c>
      <c r="G499" s="20">
        <v>207</v>
      </c>
      <c r="H499" s="20">
        <v>226</v>
      </c>
      <c r="I499" s="22">
        <v>1</v>
      </c>
      <c r="K499" s="16">
        <v>35440</v>
      </c>
      <c r="L499" s="18">
        <v>1</v>
      </c>
    </row>
    <row r="500" spans="1:12">
      <c r="A500" s="21">
        <v>35441</v>
      </c>
      <c r="B500" s="20">
        <v>4.5999999999999996</v>
      </c>
      <c r="C500" s="22">
        <f t="shared" si="31"/>
        <v>0.45</v>
      </c>
      <c r="D500" s="22">
        <f t="shared" si="32"/>
        <v>0.47586206896551725</v>
      </c>
      <c r="E500" s="20">
        <v>45</v>
      </c>
      <c r="F500" s="20">
        <v>55</v>
      </c>
      <c r="G500" s="20">
        <v>207</v>
      </c>
      <c r="H500" s="20">
        <v>226</v>
      </c>
      <c r="I500" s="22">
        <v>1</v>
      </c>
      <c r="K500" s="16">
        <v>35441</v>
      </c>
      <c r="L500" s="18">
        <v>1</v>
      </c>
    </row>
    <row r="501" spans="1:12">
      <c r="A501" s="21">
        <v>35442</v>
      </c>
      <c r="B501" s="20">
        <v>4.7</v>
      </c>
      <c r="C501" s="22">
        <f t="shared" si="31"/>
        <v>0.45</v>
      </c>
      <c r="D501" s="22">
        <f t="shared" si="32"/>
        <v>0.47586206896551725</v>
      </c>
      <c r="E501" s="20">
        <v>45</v>
      </c>
      <c r="F501" s="20">
        <v>55</v>
      </c>
      <c r="G501" s="20">
        <v>207</v>
      </c>
      <c r="H501" s="20">
        <v>226</v>
      </c>
      <c r="I501" s="22">
        <v>1</v>
      </c>
      <c r="K501" s="16">
        <v>35442</v>
      </c>
      <c r="L501" s="18">
        <v>1</v>
      </c>
    </row>
    <row r="502" spans="1:12">
      <c r="A502" s="21">
        <v>35796</v>
      </c>
      <c r="B502" s="20">
        <v>4.5999999999999996</v>
      </c>
      <c r="C502" s="22">
        <f t="shared" si="31"/>
        <v>0.45</v>
      </c>
      <c r="D502" s="22">
        <f t="shared" si="32"/>
        <v>0.47586206896551725</v>
      </c>
      <c r="E502" s="20">
        <v>45</v>
      </c>
      <c r="F502" s="20">
        <v>55</v>
      </c>
      <c r="G502" s="20">
        <v>207</v>
      </c>
      <c r="H502" s="20">
        <v>226</v>
      </c>
      <c r="I502" s="22">
        <v>1</v>
      </c>
      <c r="K502" s="16">
        <v>35796</v>
      </c>
      <c r="L502" s="18">
        <v>1</v>
      </c>
    </row>
    <row r="503" spans="1:12">
      <c r="A503" s="21">
        <v>35797</v>
      </c>
      <c r="B503" s="20">
        <v>4.5999999999999996</v>
      </c>
      <c r="C503" s="22">
        <f t="shared" si="31"/>
        <v>0.45</v>
      </c>
      <c r="D503" s="22">
        <f t="shared" si="32"/>
        <v>0.47586206896551725</v>
      </c>
      <c r="E503" s="20">
        <v>45</v>
      </c>
      <c r="F503" s="20">
        <v>55</v>
      </c>
      <c r="G503" s="20">
        <v>207</v>
      </c>
      <c r="H503" s="20">
        <v>226</v>
      </c>
      <c r="I503" s="22">
        <v>1</v>
      </c>
      <c r="K503" s="16">
        <v>35797</v>
      </c>
      <c r="L503" s="18">
        <v>1</v>
      </c>
    </row>
    <row r="504" spans="1:12">
      <c r="A504" s="21">
        <v>35798</v>
      </c>
      <c r="B504" s="20">
        <v>4.7</v>
      </c>
      <c r="C504" s="22">
        <f t="shared" si="31"/>
        <v>0.45</v>
      </c>
      <c r="D504" s="22">
        <f t="shared" si="32"/>
        <v>0.47586206896551725</v>
      </c>
      <c r="E504" s="20">
        <v>45</v>
      </c>
      <c r="F504" s="20">
        <v>55</v>
      </c>
      <c r="G504" s="20">
        <v>207</v>
      </c>
      <c r="H504" s="20">
        <v>226</v>
      </c>
      <c r="I504" s="22">
        <v>1</v>
      </c>
      <c r="K504" s="16">
        <v>35798</v>
      </c>
      <c r="L504" s="18">
        <v>1</v>
      </c>
    </row>
    <row r="505" spans="1:12">
      <c r="A505" s="21">
        <v>35799</v>
      </c>
      <c r="B505" s="20">
        <v>4.3</v>
      </c>
      <c r="C505" s="22">
        <f t="shared" si="31"/>
        <v>0.45</v>
      </c>
      <c r="D505" s="22">
        <f t="shared" si="32"/>
        <v>0.47586206896551725</v>
      </c>
      <c r="E505" s="20">
        <v>45</v>
      </c>
      <c r="F505" s="20">
        <v>55</v>
      </c>
      <c r="G505" s="20">
        <v>207</v>
      </c>
      <c r="H505" s="20">
        <v>226</v>
      </c>
      <c r="I505" s="22">
        <v>1</v>
      </c>
      <c r="K505" s="16">
        <v>35799</v>
      </c>
      <c r="L505" s="18">
        <v>1</v>
      </c>
    </row>
    <row r="506" spans="1:12">
      <c r="A506" s="21">
        <v>35800</v>
      </c>
      <c r="B506" s="20">
        <v>4.4000000000000004</v>
      </c>
      <c r="C506" s="22">
        <f t="shared" si="31"/>
        <v>0.45</v>
      </c>
      <c r="D506" s="22">
        <f t="shared" si="32"/>
        <v>0.47586206896551725</v>
      </c>
      <c r="E506" s="20">
        <v>45</v>
      </c>
      <c r="F506" s="20">
        <v>55</v>
      </c>
      <c r="G506" s="20">
        <v>207</v>
      </c>
      <c r="H506" s="20">
        <v>226</v>
      </c>
      <c r="I506" s="22">
        <v>1</v>
      </c>
      <c r="K506" s="16">
        <v>35800</v>
      </c>
      <c r="L506" s="18">
        <v>1</v>
      </c>
    </row>
    <row r="507" spans="1:12">
      <c r="A507" s="21">
        <v>35801</v>
      </c>
      <c r="B507" s="20">
        <v>4.5</v>
      </c>
      <c r="C507" s="22">
        <f t="shared" si="31"/>
        <v>0.45</v>
      </c>
      <c r="D507" s="22">
        <f t="shared" si="32"/>
        <v>0.47586206896551725</v>
      </c>
      <c r="E507" s="20">
        <v>45</v>
      </c>
      <c r="F507" s="20">
        <v>55</v>
      </c>
      <c r="G507" s="20">
        <v>207</v>
      </c>
      <c r="H507" s="20">
        <v>226</v>
      </c>
      <c r="I507" s="22">
        <v>1</v>
      </c>
      <c r="K507" s="16">
        <v>35801</v>
      </c>
      <c r="L507" s="18">
        <v>1</v>
      </c>
    </row>
    <row r="508" spans="1:12">
      <c r="A508" s="21">
        <v>35802</v>
      </c>
      <c r="B508" s="20">
        <v>4.5</v>
      </c>
      <c r="C508" s="22">
        <f t="shared" si="31"/>
        <v>0.45</v>
      </c>
      <c r="D508" s="22">
        <f t="shared" si="32"/>
        <v>0.47586206896551725</v>
      </c>
      <c r="E508" s="20">
        <v>45</v>
      </c>
      <c r="F508" s="20">
        <v>55</v>
      </c>
      <c r="G508" s="20">
        <v>207</v>
      </c>
      <c r="H508" s="20">
        <v>226</v>
      </c>
      <c r="I508" s="22">
        <v>1</v>
      </c>
      <c r="K508" s="16">
        <v>35802</v>
      </c>
      <c r="L508" s="18">
        <v>1</v>
      </c>
    </row>
    <row r="509" spans="1:12">
      <c r="A509" s="21">
        <v>35803</v>
      </c>
      <c r="B509" s="20">
        <v>4.5</v>
      </c>
      <c r="C509" s="22">
        <f t="shared" si="31"/>
        <v>0.45</v>
      </c>
      <c r="D509" s="22">
        <f t="shared" si="32"/>
        <v>0.47586206896551725</v>
      </c>
      <c r="E509" s="20">
        <v>45</v>
      </c>
      <c r="F509" s="20">
        <v>55</v>
      </c>
      <c r="G509" s="20">
        <v>207</v>
      </c>
      <c r="H509" s="20">
        <v>226</v>
      </c>
      <c r="I509" s="22">
        <v>1</v>
      </c>
      <c r="K509" s="16">
        <v>35803</v>
      </c>
      <c r="L509" s="18">
        <v>1</v>
      </c>
    </row>
    <row r="510" spans="1:12">
      <c r="A510" s="21">
        <v>35804</v>
      </c>
      <c r="B510" s="20">
        <v>4.5999999999999996</v>
      </c>
      <c r="C510" s="22">
        <f t="shared" si="31"/>
        <v>0.45</v>
      </c>
      <c r="D510" s="22">
        <f t="shared" si="32"/>
        <v>0.47586206896551725</v>
      </c>
      <c r="E510" s="20">
        <v>45</v>
      </c>
      <c r="F510" s="20">
        <v>55</v>
      </c>
      <c r="G510" s="20">
        <v>207</v>
      </c>
      <c r="H510" s="20">
        <v>226</v>
      </c>
      <c r="I510" s="22">
        <v>1</v>
      </c>
      <c r="K510" s="16">
        <v>35804</v>
      </c>
      <c r="L510" s="18">
        <v>1</v>
      </c>
    </row>
    <row r="511" spans="1:12">
      <c r="A511" s="21">
        <v>35805</v>
      </c>
      <c r="B511" s="20">
        <v>4.5</v>
      </c>
      <c r="C511" s="22">
        <f t="shared" si="31"/>
        <v>0.45</v>
      </c>
      <c r="D511" s="22">
        <f t="shared" si="32"/>
        <v>0.47586206896551725</v>
      </c>
      <c r="E511" s="20">
        <v>45</v>
      </c>
      <c r="F511" s="20">
        <v>55</v>
      </c>
      <c r="G511" s="20">
        <v>207</v>
      </c>
      <c r="H511" s="20">
        <v>226</v>
      </c>
      <c r="I511" s="22">
        <v>1</v>
      </c>
      <c r="K511" s="16">
        <v>35805</v>
      </c>
      <c r="L511" s="18">
        <v>1</v>
      </c>
    </row>
    <row r="512" spans="1:12">
      <c r="A512" s="21">
        <v>35806</v>
      </c>
      <c r="B512" s="20">
        <v>4.4000000000000004</v>
      </c>
      <c r="C512" s="22">
        <f t="shared" si="31"/>
        <v>0.45</v>
      </c>
      <c r="D512" s="22">
        <f t="shared" si="32"/>
        <v>0.47586206896551725</v>
      </c>
      <c r="E512" s="20">
        <v>45</v>
      </c>
      <c r="F512" s="20">
        <v>55</v>
      </c>
      <c r="G512" s="20">
        <v>207</v>
      </c>
      <c r="H512" s="20">
        <v>226</v>
      </c>
      <c r="I512" s="22">
        <v>1</v>
      </c>
      <c r="K512" s="16">
        <v>35806</v>
      </c>
      <c r="L512" s="18">
        <v>1</v>
      </c>
    </row>
    <row r="513" spans="1:12">
      <c r="A513" s="21">
        <v>35807</v>
      </c>
      <c r="B513" s="20">
        <v>4.4000000000000004</v>
      </c>
      <c r="C513" s="22">
        <f t="shared" si="31"/>
        <v>0.45</v>
      </c>
      <c r="D513" s="22">
        <f t="shared" si="32"/>
        <v>0.47586206896551725</v>
      </c>
      <c r="E513" s="20">
        <v>45</v>
      </c>
      <c r="F513" s="20">
        <v>55</v>
      </c>
      <c r="G513" s="20">
        <v>207</v>
      </c>
      <c r="H513" s="20">
        <v>226</v>
      </c>
      <c r="I513" s="22">
        <v>1</v>
      </c>
      <c r="K513" s="16">
        <v>35807</v>
      </c>
      <c r="L513" s="18">
        <v>1</v>
      </c>
    </row>
    <row r="514" spans="1:12">
      <c r="A514" s="21">
        <v>36161</v>
      </c>
      <c r="B514" s="20">
        <v>4.3</v>
      </c>
      <c r="C514" s="22">
        <f t="shared" si="31"/>
        <v>0.45</v>
      </c>
      <c r="D514" s="22">
        <f t="shared" si="32"/>
        <v>0.47586206896551725</v>
      </c>
      <c r="E514" s="20">
        <v>45</v>
      </c>
      <c r="F514" s="20">
        <v>55</v>
      </c>
      <c r="G514" s="20">
        <v>207</v>
      </c>
      <c r="H514" s="20">
        <v>226</v>
      </c>
      <c r="I514" s="23">
        <v>1</v>
      </c>
      <c r="K514" s="16">
        <v>36161</v>
      </c>
      <c r="L514" s="18">
        <v>1</v>
      </c>
    </row>
    <row r="515" spans="1:12">
      <c r="A515" s="21">
        <v>36162</v>
      </c>
      <c r="B515" s="20">
        <v>4.4000000000000004</v>
      </c>
      <c r="C515" s="22">
        <f t="shared" si="31"/>
        <v>0.45</v>
      </c>
      <c r="D515" s="22">
        <f t="shared" si="32"/>
        <v>0.48505747126436782</v>
      </c>
      <c r="E515" s="20">
        <v>45</v>
      </c>
      <c r="F515" s="20">
        <v>55</v>
      </c>
      <c r="G515" s="20">
        <v>211</v>
      </c>
      <c r="H515" s="20">
        <v>223</v>
      </c>
      <c r="I515" s="22">
        <v>1</v>
      </c>
      <c r="K515" s="16">
        <v>36162</v>
      </c>
      <c r="L515" s="18">
        <v>1</v>
      </c>
    </row>
    <row r="516" spans="1:12">
      <c r="A516" s="21">
        <v>36163</v>
      </c>
      <c r="B516" s="20">
        <v>4.2</v>
      </c>
      <c r="C516" s="22">
        <f t="shared" si="31"/>
        <v>0.45</v>
      </c>
      <c r="D516" s="22">
        <f t="shared" si="32"/>
        <v>0.48505747126436782</v>
      </c>
      <c r="E516" s="20">
        <v>45</v>
      </c>
      <c r="F516" s="20">
        <v>55</v>
      </c>
      <c r="G516" s="20">
        <v>211</v>
      </c>
      <c r="H516" s="20">
        <v>223</v>
      </c>
      <c r="I516" s="22">
        <v>1</v>
      </c>
      <c r="K516" s="16">
        <v>36163</v>
      </c>
      <c r="L516" s="18">
        <v>1</v>
      </c>
    </row>
    <row r="517" spans="1:12">
      <c r="A517" s="21">
        <v>36164</v>
      </c>
      <c r="B517" s="20">
        <v>4.3</v>
      </c>
      <c r="C517" s="22">
        <f t="shared" si="31"/>
        <v>0.45</v>
      </c>
      <c r="D517" s="22">
        <f t="shared" si="32"/>
        <v>0.48505747126436782</v>
      </c>
      <c r="E517" s="20">
        <v>45</v>
      </c>
      <c r="F517" s="20">
        <v>55</v>
      </c>
      <c r="G517" s="20">
        <v>211</v>
      </c>
      <c r="H517" s="20">
        <v>223</v>
      </c>
      <c r="I517" s="22">
        <v>1</v>
      </c>
      <c r="K517" s="16">
        <v>36164</v>
      </c>
      <c r="L517" s="18">
        <v>1</v>
      </c>
    </row>
    <row r="518" spans="1:12">
      <c r="A518" s="21">
        <v>36165</v>
      </c>
      <c r="B518" s="20">
        <v>4.2</v>
      </c>
      <c r="C518" s="22">
        <f t="shared" si="31"/>
        <v>0.45</v>
      </c>
      <c r="D518" s="22">
        <f t="shared" si="32"/>
        <v>0.48505747126436782</v>
      </c>
      <c r="E518" s="20">
        <v>45</v>
      </c>
      <c r="F518" s="20">
        <v>55</v>
      </c>
      <c r="G518" s="20">
        <v>211</v>
      </c>
      <c r="H518" s="20">
        <v>223</v>
      </c>
      <c r="I518" s="22">
        <v>1</v>
      </c>
      <c r="K518" s="16">
        <v>36165</v>
      </c>
      <c r="L518" s="18">
        <v>1</v>
      </c>
    </row>
    <row r="519" spans="1:12">
      <c r="A519" s="21">
        <v>36166</v>
      </c>
      <c r="B519" s="20">
        <v>4.3</v>
      </c>
      <c r="C519" s="22">
        <f t="shared" si="31"/>
        <v>0.45</v>
      </c>
      <c r="D519" s="22">
        <f t="shared" si="32"/>
        <v>0.48505747126436782</v>
      </c>
      <c r="E519" s="20">
        <v>45</v>
      </c>
      <c r="F519" s="20">
        <v>55</v>
      </c>
      <c r="G519" s="20">
        <v>211</v>
      </c>
      <c r="H519" s="20">
        <v>223</v>
      </c>
      <c r="I519" s="22">
        <v>1</v>
      </c>
      <c r="K519" s="16">
        <v>36166</v>
      </c>
      <c r="L519" s="18">
        <v>1</v>
      </c>
    </row>
    <row r="520" spans="1:12">
      <c r="A520" s="21">
        <v>36167</v>
      </c>
      <c r="B520" s="20">
        <v>4.3</v>
      </c>
      <c r="C520" s="22">
        <f t="shared" si="31"/>
        <v>0.45</v>
      </c>
      <c r="D520" s="22">
        <f t="shared" si="32"/>
        <v>0.48505747126436782</v>
      </c>
      <c r="E520" s="20">
        <v>45</v>
      </c>
      <c r="F520" s="20">
        <v>55</v>
      </c>
      <c r="G520" s="20">
        <v>211</v>
      </c>
      <c r="H520" s="20">
        <v>223</v>
      </c>
      <c r="I520" s="22">
        <v>1</v>
      </c>
      <c r="K520" s="16">
        <v>36167</v>
      </c>
      <c r="L520" s="18">
        <v>1</v>
      </c>
    </row>
    <row r="521" spans="1:12">
      <c r="A521" s="21">
        <v>36168</v>
      </c>
      <c r="B521" s="20">
        <v>4.2</v>
      </c>
      <c r="C521" s="22">
        <f t="shared" si="31"/>
        <v>0.45</v>
      </c>
      <c r="D521" s="22">
        <f t="shared" si="32"/>
        <v>0.48505747126436782</v>
      </c>
      <c r="E521" s="20">
        <v>45</v>
      </c>
      <c r="F521" s="20">
        <v>55</v>
      </c>
      <c r="G521" s="20">
        <v>211</v>
      </c>
      <c r="H521" s="20">
        <v>223</v>
      </c>
      <c r="I521" s="22">
        <v>1</v>
      </c>
      <c r="K521" s="16">
        <v>36168</v>
      </c>
      <c r="L521" s="18">
        <v>1</v>
      </c>
    </row>
    <row r="522" spans="1:12">
      <c r="A522" s="21">
        <v>36169</v>
      </c>
      <c r="B522" s="20">
        <v>4.2</v>
      </c>
      <c r="C522" s="22">
        <f t="shared" si="31"/>
        <v>0.45</v>
      </c>
      <c r="D522" s="22">
        <f t="shared" si="32"/>
        <v>0.48505747126436782</v>
      </c>
      <c r="E522" s="20">
        <v>45</v>
      </c>
      <c r="F522" s="20">
        <v>55</v>
      </c>
      <c r="G522" s="20">
        <v>211</v>
      </c>
      <c r="H522" s="20">
        <v>223</v>
      </c>
      <c r="I522" s="22">
        <v>1</v>
      </c>
      <c r="K522" s="16">
        <v>36169</v>
      </c>
      <c r="L522" s="18">
        <v>1</v>
      </c>
    </row>
    <row r="523" spans="1:12">
      <c r="A523" s="21">
        <v>36170</v>
      </c>
      <c r="B523" s="20">
        <v>4.0999999999999996</v>
      </c>
      <c r="C523" s="22">
        <f t="shared" si="31"/>
        <v>0.45</v>
      </c>
      <c r="D523" s="22">
        <f t="shared" si="32"/>
        <v>0.48505747126436782</v>
      </c>
      <c r="E523" s="20">
        <v>45</v>
      </c>
      <c r="F523" s="20">
        <v>55</v>
      </c>
      <c r="G523" s="20">
        <v>211</v>
      </c>
      <c r="H523" s="20">
        <v>223</v>
      </c>
      <c r="I523" s="22">
        <v>1</v>
      </c>
      <c r="K523" s="16">
        <v>36170</v>
      </c>
      <c r="L523" s="18">
        <v>1</v>
      </c>
    </row>
    <row r="524" spans="1:12">
      <c r="A524" s="21">
        <v>36171</v>
      </c>
      <c r="B524" s="20">
        <v>4.0999999999999996</v>
      </c>
      <c r="C524" s="22">
        <f t="shared" si="31"/>
        <v>0.45</v>
      </c>
      <c r="D524" s="22">
        <f t="shared" si="32"/>
        <v>0.48505747126436782</v>
      </c>
      <c r="E524" s="20">
        <v>45</v>
      </c>
      <c r="F524" s="20">
        <v>55</v>
      </c>
      <c r="G524" s="20">
        <v>211</v>
      </c>
      <c r="H524" s="20">
        <v>223</v>
      </c>
      <c r="I524" s="22">
        <v>1</v>
      </c>
      <c r="K524" s="16">
        <v>36171</v>
      </c>
      <c r="L524" s="18">
        <v>1</v>
      </c>
    </row>
    <row r="525" spans="1:12">
      <c r="A525" s="21">
        <v>36172</v>
      </c>
      <c r="B525" s="20">
        <v>4</v>
      </c>
      <c r="C525" s="22">
        <f t="shared" si="31"/>
        <v>0.45</v>
      </c>
      <c r="D525" s="22">
        <f t="shared" si="32"/>
        <v>0.48505747126436782</v>
      </c>
      <c r="E525" s="20">
        <v>45</v>
      </c>
      <c r="F525" s="20">
        <v>55</v>
      </c>
      <c r="G525" s="20">
        <v>211</v>
      </c>
      <c r="H525" s="20">
        <v>223</v>
      </c>
      <c r="I525" s="22">
        <v>1</v>
      </c>
      <c r="K525" s="16">
        <v>36172</v>
      </c>
      <c r="L525" s="18">
        <v>1</v>
      </c>
    </row>
    <row r="526" spans="1:12">
      <c r="A526" s="21">
        <v>36526</v>
      </c>
      <c r="B526" s="20">
        <v>4</v>
      </c>
      <c r="C526" s="22">
        <f t="shared" si="31"/>
        <v>0.45</v>
      </c>
      <c r="D526" s="22">
        <f t="shared" si="32"/>
        <v>0.48505747126436782</v>
      </c>
      <c r="E526" s="20">
        <v>45</v>
      </c>
      <c r="F526" s="20">
        <v>55</v>
      </c>
      <c r="G526" s="20">
        <v>211</v>
      </c>
      <c r="H526" s="20">
        <v>223</v>
      </c>
      <c r="I526" s="22">
        <v>1</v>
      </c>
      <c r="K526" s="16">
        <v>36526</v>
      </c>
      <c r="L526" s="18">
        <v>1</v>
      </c>
    </row>
    <row r="527" spans="1:12">
      <c r="A527" s="21">
        <v>36527</v>
      </c>
      <c r="B527" s="20">
        <v>4.0999999999999996</v>
      </c>
      <c r="C527" s="22">
        <f t="shared" si="31"/>
        <v>0.45</v>
      </c>
      <c r="D527" s="22">
        <f t="shared" si="32"/>
        <v>0.48505747126436782</v>
      </c>
      <c r="E527" s="20">
        <v>45</v>
      </c>
      <c r="F527" s="20">
        <v>55</v>
      </c>
      <c r="G527" s="20">
        <v>211</v>
      </c>
      <c r="H527" s="20">
        <v>223</v>
      </c>
      <c r="I527" s="22">
        <v>1</v>
      </c>
      <c r="K527" s="16">
        <v>36527</v>
      </c>
      <c r="L527" s="18">
        <v>1</v>
      </c>
    </row>
    <row r="528" spans="1:12">
      <c r="A528" s="21">
        <v>36528</v>
      </c>
      <c r="B528" s="20">
        <v>4</v>
      </c>
      <c r="C528" s="22">
        <f t="shared" si="31"/>
        <v>0.45</v>
      </c>
      <c r="D528" s="22">
        <f t="shared" si="32"/>
        <v>0.48505747126436782</v>
      </c>
      <c r="E528" s="20">
        <v>45</v>
      </c>
      <c r="F528" s="20">
        <v>55</v>
      </c>
      <c r="G528" s="20">
        <v>211</v>
      </c>
      <c r="H528" s="20">
        <v>223</v>
      </c>
      <c r="I528" s="22">
        <v>1</v>
      </c>
      <c r="K528" s="16">
        <v>36528</v>
      </c>
      <c r="L528" s="18">
        <v>1</v>
      </c>
    </row>
    <row r="529" spans="1:12">
      <c r="A529" s="21">
        <v>36529</v>
      </c>
      <c r="B529" s="20">
        <v>3.8</v>
      </c>
      <c r="C529" s="22">
        <f t="shared" si="31"/>
        <v>0.45</v>
      </c>
      <c r="D529" s="22">
        <f t="shared" si="32"/>
        <v>0.48505747126436782</v>
      </c>
      <c r="E529" s="20">
        <v>45</v>
      </c>
      <c r="F529" s="20">
        <v>55</v>
      </c>
      <c r="G529" s="20">
        <v>211</v>
      </c>
      <c r="H529" s="20">
        <v>223</v>
      </c>
      <c r="I529" s="22">
        <v>1</v>
      </c>
      <c r="K529" s="16">
        <v>36529</v>
      </c>
      <c r="L529" s="18">
        <v>1</v>
      </c>
    </row>
    <row r="530" spans="1:12">
      <c r="A530" s="21">
        <v>36530</v>
      </c>
      <c r="B530" s="20">
        <v>4</v>
      </c>
      <c r="C530" s="22">
        <f t="shared" si="31"/>
        <v>0.45</v>
      </c>
      <c r="D530" s="22">
        <f t="shared" si="32"/>
        <v>0.48505747126436782</v>
      </c>
      <c r="E530" s="20">
        <v>45</v>
      </c>
      <c r="F530" s="20">
        <v>55</v>
      </c>
      <c r="G530" s="20">
        <v>211</v>
      </c>
      <c r="H530" s="20">
        <v>223</v>
      </c>
      <c r="I530" s="22">
        <v>1</v>
      </c>
      <c r="K530" s="16">
        <v>36530</v>
      </c>
      <c r="L530" s="18">
        <v>1</v>
      </c>
    </row>
    <row r="531" spans="1:12">
      <c r="A531" s="21">
        <v>36531</v>
      </c>
      <c r="B531" s="20">
        <v>4</v>
      </c>
      <c r="C531" s="22">
        <f t="shared" si="31"/>
        <v>0.45</v>
      </c>
      <c r="D531" s="22">
        <f t="shared" si="32"/>
        <v>0.48505747126436782</v>
      </c>
      <c r="E531" s="20">
        <v>45</v>
      </c>
      <c r="F531" s="20">
        <v>55</v>
      </c>
      <c r="G531" s="20">
        <v>211</v>
      </c>
      <c r="H531" s="20">
        <v>223</v>
      </c>
      <c r="I531" s="22">
        <v>1</v>
      </c>
      <c r="K531" s="16">
        <v>36531</v>
      </c>
      <c r="L531" s="18">
        <v>1</v>
      </c>
    </row>
    <row r="532" spans="1:12">
      <c r="A532" s="21">
        <v>36532</v>
      </c>
      <c r="B532" s="20">
        <v>4</v>
      </c>
      <c r="C532" s="22">
        <f t="shared" si="31"/>
        <v>0.45</v>
      </c>
      <c r="D532" s="22">
        <f t="shared" si="32"/>
        <v>0.48505747126436782</v>
      </c>
      <c r="E532" s="20">
        <v>45</v>
      </c>
      <c r="F532" s="20">
        <v>55</v>
      </c>
      <c r="G532" s="20">
        <v>211</v>
      </c>
      <c r="H532" s="20">
        <v>223</v>
      </c>
      <c r="I532" s="22">
        <v>1</v>
      </c>
      <c r="K532" s="16">
        <v>36532</v>
      </c>
      <c r="L532" s="18">
        <v>1</v>
      </c>
    </row>
    <row r="533" spans="1:12">
      <c r="A533" s="21">
        <v>36533</v>
      </c>
      <c r="B533" s="20">
        <v>4.0999999999999996</v>
      </c>
      <c r="C533" s="22">
        <f t="shared" si="31"/>
        <v>0.45</v>
      </c>
      <c r="D533" s="22">
        <f t="shared" si="32"/>
        <v>0.48505747126436782</v>
      </c>
      <c r="E533" s="20">
        <v>45</v>
      </c>
      <c r="F533" s="20">
        <v>55</v>
      </c>
      <c r="G533" s="20">
        <v>211</v>
      </c>
      <c r="H533" s="20">
        <v>223</v>
      </c>
      <c r="I533" s="22">
        <v>1</v>
      </c>
      <c r="K533" s="16">
        <v>36533</v>
      </c>
      <c r="L533" s="18">
        <v>1</v>
      </c>
    </row>
    <row r="534" spans="1:12">
      <c r="A534" s="21">
        <v>36534</v>
      </c>
      <c r="B534" s="20">
        <v>3.9</v>
      </c>
      <c r="C534" s="22">
        <f t="shared" si="31"/>
        <v>0.45</v>
      </c>
      <c r="D534" s="22">
        <f t="shared" si="32"/>
        <v>0.48505747126436782</v>
      </c>
      <c r="E534" s="20">
        <v>45</v>
      </c>
      <c r="F534" s="20">
        <v>55</v>
      </c>
      <c r="G534" s="20">
        <v>211</v>
      </c>
      <c r="H534" s="20">
        <v>223</v>
      </c>
      <c r="I534" s="22">
        <v>1</v>
      </c>
      <c r="K534" s="16">
        <v>36534</v>
      </c>
      <c r="L534" s="18">
        <v>1</v>
      </c>
    </row>
    <row r="535" spans="1:12">
      <c r="A535" s="21">
        <v>36535</v>
      </c>
      <c r="B535" s="20">
        <v>3.9</v>
      </c>
      <c r="C535" s="22">
        <f t="shared" si="31"/>
        <v>0.45</v>
      </c>
      <c r="D535" s="22">
        <f t="shared" si="32"/>
        <v>0.48505747126436782</v>
      </c>
      <c r="E535" s="20">
        <v>45</v>
      </c>
      <c r="F535" s="20">
        <v>55</v>
      </c>
      <c r="G535" s="20">
        <v>211</v>
      </c>
      <c r="H535" s="20">
        <v>223</v>
      </c>
      <c r="I535" s="22">
        <v>1</v>
      </c>
      <c r="K535" s="16">
        <v>36535</v>
      </c>
      <c r="L535" s="18">
        <v>1</v>
      </c>
    </row>
    <row r="536" spans="1:12">
      <c r="A536" s="21">
        <v>36536</v>
      </c>
      <c r="B536" s="20">
        <v>3.9</v>
      </c>
      <c r="C536" s="22">
        <f t="shared" si="31"/>
        <v>0.45</v>
      </c>
      <c r="D536" s="22">
        <f t="shared" si="32"/>
        <v>0.48505747126436782</v>
      </c>
      <c r="E536" s="20">
        <v>45</v>
      </c>
      <c r="F536" s="20">
        <v>55</v>
      </c>
      <c r="G536" s="20">
        <v>211</v>
      </c>
      <c r="H536" s="20">
        <v>223</v>
      </c>
      <c r="I536" s="22">
        <v>1</v>
      </c>
      <c r="K536" s="16">
        <v>36536</v>
      </c>
      <c r="L536" s="18">
        <v>1</v>
      </c>
    </row>
    <row r="537" spans="1:12">
      <c r="A537" s="21">
        <v>36537</v>
      </c>
      <c r="B537" s="20">
        <v>3.9</v>
      </c>
      <c r="C537" s="22">
        <f t="shared" si="31"/>
        <v>0.45</v>
      </c>
      <c r="D537" s="22">
        <f t="shared" si="32"/>
        <v>0.48505747126436782</v>
      </c>
      <c r="E537" s="20">
        <v>45</v>
      </c>
      <c r="F537" s="20">
        <v>55</v>
      </c>
      <c r="G537" s="20">
        <v>211</v>
      </c>
      <c r="H537" s="20">
        <v>223</v>
      </c>
      <c r="I537" s="22">
        <v>1</v>
      </c>
      <c r="K537" s="16">
        <v>36537</v>
      </c>
      <c r="L537" s="18">
        <v>1</v>
      </c>
    </row>
    <row r="538" spans="1:12">
      <c r="A538" s="21">
        <v>36892</v>
      </c>
      <c r="B538" s="20">
        <v>4.2</v>
      </c>
      <c r="C538" s="22">
        <f t="shared" si="31"/>
        <v>0.45</v>
      </c>
      <c r="D538" s="22">
        <f t="shared" si="32"/>
        <v>0.48505747126436782</v>
      </c>
      <c r="E538" s="20">
        <v>45</v>
      </c>
      <c r="F538" s="20">
        <v>55</v>
      </c>
      <c r="G538" s="20">
        <v>211</v>
      </c>
      <c r="H538" s="20">
        <v>223</v>
      </c>
      <c r="I538" s="24">
        <v>0</v>
      </c>
      <c r="K538" s="16">
        <v>36892</v>
      </c>
      <c r="L538" s="18">
        <v>0</v>
      </c>
    </row>
    <row r="539" spans="1:12">
      <c r="A539" s="21">
        <v>36893</v>
      </c>
      <c r="B539" s="20">
        <v>4.2</v>
      </c>
      <c r="C539" s="22">
        <f t="shared" si="31"/>
        <v>0.5</v>
      </c>
      <c r="D539" s="22">
        <f t="shared" si="32"/>
        <v>0.48735632183908045</v>
      </c>
      <c r="E539" s="20">
        <v>50</v>
      </c>
      <c r="F539" s="20">
        <v>50</v>
      </c>
      <c r="G539" s="20">
        <v>212</v>
      </c>
      <c r="H539" s="20">
        <v>221</v>
      </c>
      <c r="I539" s="22">
        <v>0</v>
      </c>
      <c r="K539" s="16">
        <v>36893</v>
      </c>
      <c r="L539" s="18">
        <v>0</v>
      </c>
    </row>
    <row r="540" spans="1:12">
      <c r="A540" s="21">
        <v>36894</v>
      </c>
      <c r="B540" s="20">
        <v>4.3</v>
      </c>
      <c r="C540" s="22">
        <f t="shared" si="31"/>
        <v>0.5</v>
      </c>
      <c r="D540" s="22">
        <f t="shared" si="32"/>
        <v>0.48735632183908045</v>
      </c>
      <c r="E540" s="20">
        <v>50</v>
      </c>
      <c r="F540" s="20">
        <v>50</v>
      </c>
      <c r="G540" s="20">
        <v>212</v>
      </c>
      <c r="H540" s="20">
        <v>221</v>
      </c>
      <c r="I540" s="22">
        <v>0</v>
      </c>
      <c r="K540" s="16">
        <v>36894</v>
      </c>
      <c r="L540" s="18">
        <v>0</v>
      </c>
    </row>
    <row r="541" spans="1:12">
      <c r="A541" s="21">
        <v>36895</v>
      </c>
      <c r="B541" s="20">
        <v>4.4000000000000004</v>
      </c>
      <c r="C541" s="22">
        <f t="shared" si="31"/>
        <v>0.5</v>
      </c>
      <c r="D541" s="22">
        <f t="shared" si="32"/>
        <v>0.48735632183908045</v>
      </c>
      <c r="E541" s="20">
        <v>50</v>
      </c>
      <c r="F541" s="20">
        <v>50</v>
      </c>
      <c r="G541" s="20">
        <v>212</v>
      </c>
      <c r="H541" s="20">
        <v>221</v>
      </c>
      <c r="I541" s="22">
        <v>0</v>
      </c>
      <c r="K541" s="16">
        <v>36895</v>
      </c>
      <c r="L541" s="18">
        <v>0</v>
      </c>
    </row>
    <row r="542" spans="1:12">
      <c r="A542" s="21">
        <v>36896</v>
      </c>
      <c r="B542" s="20">
        <v>4.3</v>
      </c>
      <c r="C542" s="22">
        <f t="shared" si="31"/>
        <v>0.5</v>
      </c>
      <c r="D542" s="22">
        <f t="shared" si="32"/>
        <v>0.48735632183908045</v>
      </c>
      <c r="E542" s="20">
        <v>50</v>
      </c>
      <c r="F542" s="20">
        <v>50</v>
      </c>
      <c r="G542" s="20">
        <v>212</v>
      </c>
      <c r="H542" s="20">
        <v>221</v>
      </c>
      <c r="I542" s="22">
        <v>0</v>
      </c>
      <c r="K542" s="16">
        <v>36896</v>
      </c>
      <c r="L542" s="18">
        <v>0</v>
      </c>
    </row>
    <row r="543" spans="1:12">
      <c r="A543" s="21">
        <v>36897</v>
      </c>
      <c r="B543" s="20">
        <v>4.5</v>
      </c>
      <c r="C543" s="22">
        <f t="shared" ref="C543:C606" si="33">(E543/100)</f>
        <v>0.5</v>
      </c>
      <c r="D543" s="22">
        <f t="shared" ref="D543:D606" si="34">G543/435</f>
        <v>0.48735632183908045</v>
      </c>
      <c r="E543" s="20">
        <v>50</v>
      </c>
      <c r="F543" s="20">
        <v>50</v>
      </c>
      <c r="G543" s="20">
        <v>212</v>
      </c>
      <c r="H543" s="20">
        <v>221</v>
      </c>
      <c r="I543" s="22">
        <v>0</v>
      </c>
      <c r="K543" s="16">
        <v>36897</v>
      </c>
      <c r="L543" s="18">
        <v>0</v>
      </c>
    </row>
    <row r="544" spans="1:12">
      <c r="A544" s="21">
        <v>36898</v>
      </c>
      <c r="B544" s="20">
        <v>4.5999999999999996</v>
      </c>
      <c r="C544" s="22">
        <f t="shared" si="33"/>
        <v>0.5</v>
      </c>
      <c r="D544" s="22">
        <f t="shared" si="34"/>
        <v>0.48735632183908045</v>
      </c>
      <c r="E544" s="20">
        <v>50</v>
      </c>
      <c r="F544" s="20">
        <v>50</v>
      </c>
      <c r="G544" s="20">
        <v>212</v>
      </c>
      <c r="H544" s="20">
        <v>221</v>
      </c>
      <c r="I544" s="22">
        <v>0</v>
      </c>
      <c r="K544" s="16">
        <v>36898</v>
      </c>
      <c r="L544" s="18">
        <v>0</v>
      </c>
    </row>
    <row r="545" spans="1:12">
      <c r="A545" s="21">
        <v>36899</v>
      </c>
      <c r="B545" s="20">
        <v>4.9000000000000004</v>
      </c>
      <c r="C545" s="22">
        <f t="shared" si="33"/>
        <v>0.5</v>
      </c>
      <c r="D545" s="22">
        <f t="shared" si="34"/>
        <v>0.48735632183908045</v>
      </c>
      <c r="E545" s="20">
        <v>50</v>
      </c>
      <c r="F545" s="20">
        <v>50</v>
      </c>
      <c r="G545" s="20">
        <v>212</v>
      </c>
      <c r="H545" s="20">
        <v>221</v>
      </c>
      <c r="I545" s="22">
        <v>0</v>
      </c>
      <c r="K545" s="16">
        <v>36899</v>
      </c>
      <c r="L545" s="18">
        <v>0</v>
      </c>
    </row>
    <row r="546" spans="1:12">
      <c r="A546" s="21">
        <v>36900</v>
      </c>
      <c r="B546" s="20">
        <v>5</v>
      </c>
      <c r="C546" s="22">
        <f t="shared" si="33"/>
        <v>0.5</v>
      </c>
      <c r="D546" s="22">
        <f t="shared" si="34"/>
        <v>0.48735632183908045</v>
      </c>
      <c r="E546" s="20">
        <v>50</v>
      </c>
      <c r="F546" s="20">
        <v>50</v>
      </c>
      <c r="G546" s="20">
        <v>212</v>
      </c>
      <c r="H546" s="20">
        <v>221</v>
      </c>
      <c r="I546" s="22">
        <v>0</v>
      </c>
      <c r="K546" s="16">
        <v>36900</v>
      </c>
      <c r="L546" s="18">
        <v>0</v>
      </c>
    </row>
    <row r="547" spans="1:12">
      <c r="A547" s="21">
        <v>36901</v>
      </c>
      <c r="B547" s="20">
        <v>5.3</v>
      </c>
      <c r="C547" s="22">
        <f t="shared" si="33"/>
        <v>0.5</v>
      </c>
      <c r="D547" s="22">
        <f t="shared" si="34"/>
        <v>0.48735632183908045</v>
      </c>
      <c r="E547" s="20">
        <v>50</v>
      </c>
      <c r="F547" s="20">
        <v>50</v>
      </c>
      <c r="G547" s="20">
        <v>212</v>
      </c>
      <c r="H547" s="20">
        <v>221</v>
      </c>
      <c r="I547" s="22">
        <v>0</v>
      </c>
      <c r="K547" s="16">
        <v>36901</v>
      </c>
      <c r="L547" s="18">
        <v>0</v>
      </c>
    </row>
    <row r="548" spans="1:12">
      <c r="A548" s="21">
        <v>36902</v>
      </c>
      <c r="B548" s="20">
        <v>5.5</v>
      </c>
      <c r="C548" s="22">
        <f t="shared" si="33"/>
        <v>0.5</v>
      </c>
      <c r="D548" s="22">
        <f t="shared" si="34"/>
        <v>0.48735632183908045</v>
      </c>
      <c r="E548" s="20">
        <v>50</v>
      </c>
      <c r="F548" s="20">
        <v>50</v>
      </c>
      <c r="G548" s="20">
        <v>212</v>
      </c>
      <c r="H548" s="20">
        <v>221</v>
      </c>
      <c r="I548" s="22">
        <v>0</v>
      </c>
      <c r="K548" s="16">
        <v>36902</v>
      </c>
      <c r="L548" s="18">
        <v>0</v>
      </c>
    </row>
    <row r="549" spans="1:12">
      <c r="A549" s="21">
        <v>36903</v>
      </c>
      <c r="B549" s="20">
        <v>5.7</v>
      </c>
      <c r="C549" s="22">
        <f t="shared" si="33"/>
        <v>0.5</v>
      </c>
      <c r="D549" s="22">
        <f t="shared" si="34"/>
        <v>0.48735632183908045</v>
      </c>
      <c r="E549" s="20">
        <v>50</v>
      </c>
      <c r="F549" s="20">
        <v>50</v>
      </c>
      <c r="G549" s="20">
        <v>212</v>
      </c>
      <c r="H549" s="20">
        <v>221</v>
      </c>
      <c r="I549" s="22">
        <v>0</v>
      </c>
      <c r="K549" s="16">
        <v>36903</v>
      </c>
      <c r="L549" s="18">
        <v>0</v>
      </c>
    </row>
    <row r="550" spans="1:12">
      <c r="A550" s="21">
        <v>37257</v>
      </c>
      <c r="B550" s="20">
        <v>5.7</v>
      </c>
      <c r="C550" s="22">
        <f t="shared" si="33"/>
        <v>0.5</v>
      </c>
      <c r="D550" s="22">
        <f t="shared" si="34"/>
        <v>0.48735632183908045</v>
      </c>
      <c r="E550" s="20">
        <v>50</v>
      </c>
      <c r="F550" s="20">
        <v>50</v>
      </c>
      <c r="G550" s="20">
        <v>212</v>
      </c>
      <c r="H550" s="20">
        <v>221</v>
      </c>
      <c r="I550" s="22">
        <v>0</v>
      </c>
      <c r="K550" s="16">
        <v>37257</v>
      </c>
      <c r="L550" s="18">
        <v>0</v>
      </c>
    </row>
    <row r="551" spans="1:12">
      <c r="A551" s="21">
        <v>37258</v>
      </c>
      <c r="B551" s="20">
        <v>5.7</v>
      </c>
      <c r="C551" s="22">
        <f t="shared" si="33"/>
        <v>0.5</v>
      </c>
      <c r="D551" s="22">
        <f t="shared" si="34"/>
        <v>0.48735632183908045</v>
      </c>
      <c r="E551" s="20">
        <v>50</v>
      </c>
      <c r="F551" s="20">
        <v>50</v>
      </c>
      <c r="G551" s="20">
        <v>212</v>
      </c>
      <c r="H551" s="20">
        <v>221</v>
      </c>
      <c r="I551" s="22">
        <v>0</v>
      </c>
      <c r="K551" s="16">
        <v>37258</v>
      </c>
      <c r="L551" s="18">
        <v>0</v>
      </c>
    </row>
    <row r="552" spans="1:12">
      <c r="A552" s="21">
        <v>37259</v>
      </c>
      <c r="B552" s="20">
        <v>5.7</v>
      </c>
      <c r="C552" s="22">
        <f t="shared" si="33"/>
        <v>0.5</v>
      </c>
      <c r="D552" s="22">
        <f t="shared" si="34"/>
        <v>0.48735632183908045</v>
      </c>
      <c r="E552" s="20">
        <v>50</v>
      </c>
      <c r="F552" s="20">
        <v>50</v>
      </c>
      <c r="G552" s="20">
        <v>212</v>
      </c>
      <c r="H552" s="20">
        <v>221</v>
      </c>
      <c r="I552" s="22">
        <v>0</v>
      </c>
      <c r="K552" s="16">
        <v>37259</v>
      </c>
      <c r="L552" s="18">
        <v>0</v>
      </c>
    </row>
    <row r="553" spans="1:12">
      <c r="A553" s="21">
        <v>37260</v>
      </c>
      <c r="B553" s="20">
        <v>5.9</v>
      </c>
      <c r="C553" s="22">
        <f t="shared" si="33"/>
        <v>0.5</v>
      </c>
      <c r="D553" s="22">
        <f t="shared" si="34"/>
        <v>0.48735632183908045</v>
      </c>
      <c r="E553" s="20">
        <v>50</v>
      </c>
      <c r="F553" s="20">
        <v>50</v>
      </c>
      <c r="G553" s="20">
        <v>212</v>
      </c>
      <c r="H553" s="20">
        <v>221</v>
      </c>
      <c r="I553" s="22">
        <v>0</v>
      </c>
      <c r="K553" s="16">
        <v>37260</v>
      </c>
      <c r="L553" s="18">
        <v>0</v>
      </c>
    </row>
    <row r="554" spans="1:12">
      <c r="A554" s="21">
        <v>37261</v>
      </c>
      <c r="B554" s="20">
        <v>5.8</v>
      </c>
      <c r="C554" s="22">
        <f t="shared" si="33"/>
        <v>0.5</v>
      </c>
      <c r="D554" s="22">
        <f t="shared" si="34"/>
        <v>0.48735632183908045</v>
      </c>
      <c r="E554" s="20">
        <v>50</v>
      </c>
      <c r="F554" s="20">
        <v>50</v>
      </c>
      <c r="G554" s="20">
        <v>212</v>
      </c>
      <c r="H554" s="20">
        <v>221</v>
      </c>
      <c r="I554" s="22">
        <v>0</v>
      </c>
      <c r="K554" s="16">
        <v>37261</v>
      </c>
      <c r="L554" s="18">
        <v>0</v>
      </c>
    </row>
    <row r="555" spans="1:12">
      <c r="A555" s="21">
        <v>37262</v>
      </c>
      <c r="B555" s="20">
        <v>5.8</v>
      </c>
      <c r="C555" s="22">
        <f t="shared" si="33"/>
        <v>0.5</v>
      </c>
      <c r="D555" s="22">
        <f t="shared" si="34"/>
        <v>0.48735632183908045</v>
      </c>
      <c r="E555" s="20">
        <v>50</v>
      </c>
      <c r="F555" s="20">
        <v>50</v>
      </c>
      <c r="G555" s="20">
        <v>212</v>
      </c>
      <c r="H555" s="20">
        <v>221</v>
      </c>
      <c r="I555" s="22">
        <v>0</v>
      </c>
      <c r="K555" s="16">
        <v>37262</v>
      </c>
      <c r="L555" s="18">
        <v>0</v>
      </c>
    </row>
    <row r="556" spans="1:12">
      <c r="A556" s="21">
        <v>37263</v>
      </c>
      <c r="B556" s="20">
        <v>5.8</v>
      </c>
      <c r="C556" s="22">
        <f t="shared" si="33"/>
        <v>0.5</v>
      </c>
      <c r="D556" s="22">
        <f t="shared" si="34"/>
        <v>0.48735632183908045</v>
      </c>
      <c r="E556" s="20">
        <v>50</v>
      </c>
      <c r="F556" s="20">
        <v>50</v>
      </c>
      <c r="G556" s="20">
        <v>212</v>
      </c>
      <c r="H556" s="20">
        <v>221</v>
      </c>
      <c r="I556" s="22">
        <v>0</v>
      </c>
      <c r="K556" s="16">
        <v>37263</v>
      </c>
      <c r="L556" s="18">
        <v>0</v>
      </c>
    </row>
    <row r="557" spans="1:12">
      <c r="A557" s="21">
        <v>37264</v>
      </c>
      <c r="B557" s="20">
        <v>5.7</v>
      </c>
      <c r="C557" s="22">
        <f t="shared" si="33"/>
        <v>0.5</v>
      </c>
      <c r="D557" s="22">
        <f t="shared" si="34"/>
        <v>0.48735632183908045</v>
      </c>
      <c r="E557" s="20">
        <v>50</v>
      </c>
      <c r="F557" s="20">
        <v>50</v>
      </c>
      <c r="G557" s="20">
        <v>212</v>
      </c>
      <c r="H557" s="20">
        <v>221</v>
      </c>
      <c r="I557" s="22">
        <v>0</v>
      </c>
      <c r="K557" s="16">
        <v>37264</v>
      </c>
      <c r="L557" s="18">
        <v>0</v>
      </c>
    </row>
    <row r="558" spans="1:12">
      <c r="A558" s="21">
        <v>37265</v>
      </c>
      <c r="B558" s="20">
        <v>5.7</v>
      </c>
      <c r="C558" s="22">
        <f t="shared" si="33"/>
        <v>0.5</v>
      </c>
      <c r="D558" s="22">
        <f t="shared" si="34"/>
        <v>0.48735632183908045</v>
      </c>
      <c r="E558" s="20">
        <v>50</v>
      </c>
      <c r="F558" s="20">
        <v>50</v>
      </c>
      <c r="G558" s="20">
        <v>212</v>
      </c>
      <c r="H558" s="20">
        <v>221</v>
      </c>
      <c r="I558" s="22">
        <v>0</v>
      </c>
      <c r="K558" s="16">
        <v>37265</v>
      </c>
      <c r="L558" s="18">
        <v>0</v>
      </c>
    </row>
    <row r="559" spans="1:12">
      <c r="A559" s="21">
        <v>37266</v>
      </c>
      <c r="B559" s="20">
        <v>5.7</v>
      </c>
      <c r="C559" s="22">
        <f t="shared" si="33"/>
        <v>0.5</v>
      </c>
      <c r="D559" s="22">
        <f t="shared" si="34"/>
        <v>0.48735632183908045</v>
      </c>
      <c r="E559" s="20">
        <v>50</v>
      </c>
      <c r="F559" s="20">
        <v>50</v>
      </c>
      <c r="G559" s="20">
        <v>212</v>
      </c>
      <c r="H559" s="20">
        <v>221</v>
      </c>
      <c r="I559" s="22">
        <v>0</v>
      </c>
      <c r="K559" s="16">
        <v>37266</v>
      </c>
      <c r="L559" s="18">
        <v>0</v>
      </c>
    </row>
    <row r="560" spans="1:12">
      <c r="A560" s="21">
        <v>37267</v>
      </c>
      <c r="B560" s="20">
        <v>5.9</v>
      </c>
      <c r="C560" s="22">
        <f t="shared" si="33"/>
        <v>0.5</v>
      </c>
      <c r="D560" s="22">
        <f t="shared" si="34"/>
        <v>0.48735632183908045</v>
      </c>
      <c r="E560" s="20">
        <v>50</v>
      </c>
      <c r="F560" s="20">
        <v>50</v>
      </c>
      <c r="G560" s="20">
        <v>212</v>
      </c>
      <c r="H560" s="20">
        <v>221</v>
      </c>
      <c r="I560" s="22">
        <v>0</v>
      </c>
      <c r="K560" s="16">
        <v>37267</v>
      </c>
      <c r="L560" s="18">
        <v>0</v>
      </c>
    </row>
    <row r="561" spans="1:12">
      <c r="A561" s="21">
        <v>37268</v>
      </c>
      <c r="B561" s="20">
        <v>6</v>
      </c>
      <c r="C561" s="22">
        <f t="shared" si="33"/>
        <v>0.5</v>
      </c>
      <c r="D561" s="22">
        <f t="shared" si="34"/>
        <v>0.48735632183908045</v>
      </c>
      <c r="E561" s="20">
        <v>50</v>
      </c>
      <c r="F561" s="20">
        <v>50</v>
      </c>
      <c r="G561" s="20">
        <v>212</v>
      </c>
      <c r="H561" s="20">
        <v>221</v>
      </c>
      <c r="I561" s="22">
        <v>0</v>
      </c>
      <c r="K561" s="16">
        <v>37268</v>
      </c>
      <c r="L561" s="18">
        <v>0</v>
      </c>
    </row>
    <row r="562" spans="1:12">
      <c r="A562" s="21">
        <v>37622</v>
      </c>
      <c r="B562" s="20">
        <v>5.8</v>
      </c>
      <c r="C562" s="22">
        <f t="shared" si="33"/>
        <v>0.5</v>
      </c>
      <c r="D562" s="22">
        <f t="shared" si="34"/>
        <v>0.48735632183908045</v>
      </c>
      <c r="E562" s="20">
        <v>50</v>
      </c>
      <c r="F562" s="20">
        <v>50</v>
      </c>
      <c r="G562" s="20">
        <v>212</v>
      </c>
      <c r="H562" s="20">
        <v>221</v>
      </c>
      <c r="I562" s="24">
        <v>0</v>
      </c>
      <c r="K562" s="16">
        <v>37622</v>
      </c>
      <c r="L562" s="18">
        <v>0</v>
      </c>
    </row>
    <row r="563" spans="1:12">
      <c r="A563" s="21">
        <v>37623</v>
      </c>
      <c r="B563" s="20">
        <v>5.9</v>
      </c>
      <c r="C563" s="22">
        <f t="shared" si="33"/>
        <v>0.48</v>
      </c>
      <c r="D563" s="22">
        <f t="shared" si="34"/>
        <v>0.47126436781609193</v>
      </c>
      <c r="E563" s="20">
        <v>48</v>
      </c>
      <c r="F563" s="20">
        <v>51</v>
      </c>
      <c r="G563" s="20">
        <v>205</v>
      </c>
      <c r="H563" s="20">
        <v>229</v>
      </c>
      <c r="I563" s="22">
        <v>0</v>
      </c>
      <c r="K563" s="16">
        <v>37623</v>
      </c>
      <c r="L563" s="18">
        <v>0</v>
      </c>
    </row>
    <row r="564" spans="1:12">
      <c r="A564" s="21">
        <v>37624</v>
      </c>
      <c r="B564" s="20">
        <v>5.9</v>
      </c>
      <c r="C564" s="22">
        <f t="shared" si="33"/>
        <v>0.48</v>
      </c>
      <c r="D564" s="22">
        <f t="shared" si="34"/>
        <v>0.47126436781609193</v>
      </c>
      <c r="E564" s="20">
        <v>48</v>
      </c>
      <c r="F564" s="20">
        <v>51</v>
      </c>
      <c r="G564" s="20">
        <v>205</v>
      </c>
      <c r="H564" s="20">
        <v>229</v>
      </c>
      <c r="I564" s="22">
        <v>0</v>
      </c>
      <c r="K564" s="16">
        <v>37624</v>
      </c>
      <c r="L564" s="18">
        <v>0</v>
      </c>
    </row>
    <row r="565" spans="1:12">
      <c r="A565" s="21">
        <v>37625</v>
      </c>
      <c r="B565" s="20">
        <v>6</v>
      </c>
      <c r="C565" s="22">
        <f t="shared" si="33"/>
        <v>0.48</v>
      </c>
      <c r="D565" s="22">
        <f t="shared" si="34"/>
        <v>0.47126436781609193</v>
      </c>
      <c r="E565" s="20">
        <v>48</v>
      </c>
      <c r="F565" s="20">
        <v>51</v>
      </c>
      <c r="G565" s="20">
        <v>205</v>
      </c>
      <c r="H565" s="20">
        <v>229</v>
      </c>
      <c r="I565" s="22">
        <v>0</v>
      </c>
      <c r="K565" s="16">
        <v>37625</v>
      </c>
      <c r="L565" s="18">
        <v>0</v>
      </c>
    </row>
    <row r="566" spans="1:12">
      <c r="A566" s="21">
        <v>37626</v>
      </c>
      <c r="B566" s="20">
        <v>6.1</v>
      </c>
      <c r="C566" s="22">
        <f t="shared" si="33"/>
        <v>0.48</v>
      </c>
      <c r="D566" s="22">
        <f t="shared" si="34"/>
        <v>0.47126436781609193</v>
      </c>
      <c r="E566" s="20">
        <v>48</v>
      </c>
      <c r="F566" s="20">
        <v>51</v>
      </c>
      <c r="G566" s="20">
        <v>205</v>
      </c>
      <c r="H566" s="20">
        <v>229</v>
      </c>
      <c r="I566" s="22">
        <v>0</v>
      </c>
      <c r="K566" s="16">
        <v>37626</v>
      </c>
      <c r="L566" s="18">
        <v>0</v>
      </c>
    </row>
    <row r="567" spans="1:12">
      <c r="A567" s="21">
        <v>37627</v>
      </c>
      <c r="B567" s="20">
        <v>6.3</v>
      </c>
      <c r="C567" s="22">
        <f t="shared" si="33"/>
        <v>0.48</v>
      </c>
      <c r="D567" s="22">
        <f t="shared" si="34"/>
        <v>0.47126436781609193</v>
      </c>
      <c r="E567" s="20">
        <v>48</v>
      </c>
      <c r="F567" s="20">
        <v>51</v>
      </c>
      <c r="G567" s="20">
        <v>205</v>
      </c>
      <c r="H567" s="20">
        <v>229</v>
      </c>
      <c r="I567" s="22">
        <v>0</v>
      </c>
      <c r="K567" s="16">
        <v>37627</v>
      </c>
      <c r="L567" s="18">
        <v>0</v>
      </c>
    </row>
    <row r="568" spans="1:12">
      <c r="A568" s="21">
        <v>37628</v>
      </c>
      <c r="B568" s="20">
        <v>6.2</v>
      </c>
      <c r="C568" s="22">
        <f t="shared" si="33"/>
        <v>0.48</v>
      </c>
      <c r="D568" s="22">
        <f t="shared" si="34"/>
        <v>0.47126436781609193</v>
      </c>
      <c r="E568" s="20">
        <v>48</v>
      </c>
      <c r="F568" s="20">
        <v>51</v>
      </c>
      <c r="G568" s="20">
        <v>205</v>
      </c>
      <c r="H568" s="20">
        <v>229</v>
      </c>
      <c r="I568" s="22">
        <v>0</v>
      </c>
      <c r="K568" s="16">
        <v>37628</v>
      </c>
      <c r="L568" s="18">
        <v>0</v>
      </c>
    </row>
    <row r="569" spans="1:12">
      <c r="A569" s="21">
        <v>37629</v>
      </c>
      <c r="B569" s="20">
        <v>6.1</v>
      </c>
      <c r="C569" s="22">
        <f t="shared" si="33"/>
        <v>0.48</v>
      </c>
      <c r="D569" s="22">
        <f t="shared" si="34"/>
        <v>0.47126436781609193</v>
      </c>
      <c r="E569" s="20">
        <v>48</v>
      </c>
      <c r="F569" s="20">
        <v>51</v>
      </c>
      <c r="G569" s="20">
        <v>205</v>
      </c>
      <c r="H569" s="20">
        <v>229</v>
      </c>
      <c r="I569" s="22">
        <v>0</v>
      </c>
      <c r="K569" s="16">
        <v>37629</v>
      </c>
      <c r="L569" s="18">
        <v>0</v>
      </c>
    </row>
    <row r="570" spans="1:12">
      <c r="A570" s="21">
        <v>37630</v>
      </c>
      <c r="B570" s="20">
        <v>6.1</v>
      </c>
      <c r="C570" s="22">
        <f t="shared" si="33"/>
        <v>0.48</v>
      </c>
      <c r="D570" s="22">
        <f t="shared" si="34"/>
        <v>0.47126436781609193</v>
      </c>
      <c r="E570" s="20">
        <v>48</v>
      </c>
      <c r="F570" s="20">
        <v>51</v>
      </c>
      <c r="G570" s="20">
        <v>205</v>
      </c>
      <c r="H570" s="20">
        <v>229</v>
      </c>
      <c r="I570" s="22">
        <v>0</v>
      </c>
      <c r="K570" s="16">
        <v>37630</v>
      </c>
      <c r="L570" s="18">
        <v>0</v>
      </c>
    </row>
    <row r="571" spans="1:12">
      <c r="A571" s="21">
        <v>37631</v>
      </c>
      <c r="B571" s="20">
        <v>6</v>
      </c>
      <c r="C571" s="22">
        <f t="shared" si="33"/>
        <v>0.48</v>
      </c>
      <c r="D571" s="22">
        <f t="shared" si="34"/>
        <v>0.47126436781609193</v>
      </c>
      <c r="E571" s="20">
        <v>48</v>
      </c>
      <c r="F571" s="20">
        <v>51</v>
      </c>
      <c r="G571" s="20">
        <v>205</v>
      </c>
      <c r="H571" s="20">
        <v>229</v>
      </c>
      <c r="I571" s="22">
        <v>0</v>
      </c>
      <c r="K571" s="16">
        <v>37631</v>
      </c>
      <c r="L571" s="18">
        <v>0</v>
      </c>
    </row>
    <row r="572" spans="1:12">
      <c r="A572" s="21">
        <v>37632</v>
      </c>
      <c r="B572" s="20">
        <v>5.8</v>
      </c>
      <c r="C572" s="22">
        <f t="shared" si="33"/>
        <v>0.48</v>
      </c>
      <c r="D572" s="22">
        <f t="shared" si="34"/>
        <v>0.47126436781609193</v>
      </c>
      <c r="E572" s="20">
        <v>48</v>
      </c>
      <c r="F572" s="20">
        <v>51</v>
      </c>
      <c r="G572" s="20">
        <v>205</v>
      </c>
      <c r="H572" s="20">
        <v>229</v>
      </c>
      <c r="I572" s="22">
        <v>0</v>
      </c>
      <c r="K572" s="16">
        <v>37632</v>
      </c>
      <c r="L572" s="18">
        <v>0</v>
      </c>
    </row>
    <row r="573" spans="1:12">
      <c r="A573" s="21">
        <v>37633</v>
      </c>
      <c r="B573" s="20">
        <v>5.7</v>
      </c>
      <c r="C573" s="22">
        <f t="shared" si="33"/>
        <v>0.48</v>
      </c>
      <c r="D573" s="22">
        <f t="shared" si="34"/>
        <v>0.47126436781609193</v>
      </c>
      <c r="E573" s="20">
        <v>48</v>
      </c>
      <c r="F573" s="20">
        <v>51</v>
      </c>
      <c r="G573" s="20">
        <v>205</v>
      </c>
      <c r="H573" s="20">
        <v>229</v>
      </c>
      <c r="I573" s="22">
        <v>0</v>
      </c>
      <c r="K573" s="16">
        <v>37633</v>
      </c>
      <c r="L573" s="18">
        <v>0</v>
      </c>
    </row>
    <row r="574" spans="1:12">
      <c r="A574" s="21">
        <v>37987</v>
      </c>
      <c r="B574" s="20">
        <v>5.7</v>
      </c>
      <c r="C574" s="22">
        <f t="shared" si="33"/>
        <v>0.48</v>
      </c>
      <c r="D574" s="22">
        <f t="shared" si="34"/>
        <v>0.47126436781609193</v>
      </c>
      <c r="E574" s="20">
        <v>48</v>
      </c>
      <c r="F574" s="20">
        <v>51</v>
      </c>
      <c r="G574" s="20">
        <v>205</v>
      </c>
      <c r="H574" s="20">
        <v>229</v>
      </c>
      <c r="I574" s="22">
        <v>0</v>
      </c>
      <c r="K574" s="16">
        <v>37987</v>
      </c>
      <c r="L574" s="18">
        <v>0</v>
      </c>
    </row>
    <row r="575" spans="1:12">
      <c r="A575" s="21">
        <v>37988</v>
      </c>
      <c r="B575" s="20">
        <v>5.6</v>
      </c>
      <c r="C575" s="22">
        <f t="shared" si="33"/>
        <v>0.48</v>
      </c>
      <c r="D575" s="22">
        <f t="shared" si="34"/>
        <v>0.47126436781609193</v>
      </c>
      <c r="E575" s="20">
        <v>48</v>
      </c>
      <c r="F575" s="20">
        <v>51</v>
      </c>
      <c r="G575" s="20">
        <v>205</v>
      </c>
      <c r="H575" s="20">
        <v>229</v>
      </c>
      <c r="I575" s="22">
        <v>0</v>
      </c>
      <c r="K575" s="16">
        <v>37988</v>
      </c>
      <c r="L575" s="18">
        <v>0</v>
      </c>
    </row>
    <row r="576" spans="1:12">
      <c r="A576" s="21">
        <v>37989</v>
      </c>
      <c r="B576" s="20">
        <v>5.8</v>
      </c>
      <c r="C576" s="22">
        <f t="shared" si="33"/>
        <v>0.48</v>
      </c>
      <c r="D576" s="22">
        <f t="shared" si="34"/>
        <v>0.47126436781609193</v>
      </c>
      <c r="E576" s="20">
        <v>48</v>
      </c>
      <c r="F576" s="20">
        <v>51</v>
      </c>
      <c r="G576" s="20">
        <v>205</v>
      </c>
      <c r="H576" s="20">
        <v>229</v>
      </c>
      <c r="I576" s="22">
        <v>0</v>
      </c>
      <c r="K576" s="16">
        <v>37989</v>
      </c>
      <c r="L576" s="18">
        <v>0</v>
      </c>
    </row>
    <row r="577" spans="1:12">
      <c r="A577" s="21">
        <v>37990</v>
      </c>
      <c r="B577" s="20">
        <v>5.6</v>
      </c>
      <c r="C577" s="22">
        <f t="shared" si="33"/>
        <v>0.48</v>
      </c>
      <c r="D577" s="22">
        <f t="shared" si="34"/>
        <v>0.47126436781609193</v>
      </c>
      <c r="E577" s="20">
        <v>48</v>
      </c>
      <c r="F577" s="20">
        <v>51</v>
      </c>
      <c r="G577" s="20">
        <v>205</v>
      </c>
      <c r="H577" s="20">
        <v>229</v>
      </c>
      <c r="I577" s="22">
        <v>0</v>
      </c>
      <c r="K577" s="16">
        <v>37990</v>
      </c>
      <c r="L577" s="18">
        <v>0</v>
      </c>
    </row>
    <row r="578" spans="1:12">
      <c r="A578" s="21">
        <v>37991</v>
      </c>
      <c r="B578" s="20">
        <v>5.6</v>
      </c>
      <c r="C578" s="22">
        <f t="shared" si="33"/>
        <v>0.48</v>
      </c>
      <c r="D578" s="22">
        <f t="shared" si="34"/>
        <v>0.47126436781609193</v>
      </c>
      <c r="E578" s="20">
        <v>48</v>
      </c>
      <c r="F578" s="20">
        <v>51</v>
      </c>
      <c r="G578" s="20">
        <v>205</v>
      </c>
      <c r="H578" s="20">
        <v>229</v>
      </c>
      <c r="I578" s="22">
        <v>0</v>
      </c>
      <c r="K578" s="16">
        <v>37991</v>
      </c>
      <c r="L578" s="18">
        <v>0</v>
      </c>
    </row>
    <row r="579" spans="1:12">
      <c r="A579" s="21">
        <v>37992</v>
      </c>
      <c r="B579" s="20">
        <v>5.6</v>
      </c>
      <c r="C579" s="22">
        <f t="shared" si="33"/>
        <v>0.48</v>
      </c>
      <c r="D579" s="22">
        <f t="shared" si="34"/>
        <v>0.47126436781609193</v>
      </c>
      <c r="E579" s="20">
        <v>48</v>
      </c>
      <c r="F579" s="20">
        <v>51</v>
      </c>
      <c r="G579" s="20">
        <v>205</v>
      </c>
      <c r="H579" s="20">
        <v>229</v>
      </c>
      <c r="I579" s="22">
        <v>0</v>
      </c>
      <c r="K579" s="16">
        <v>37992</v>
      </c>
      <c r="L579" s="18">
        <v>0</v>
      </c>
    </row>
    <row r="580" spans="1:12">
      <c r="A580" s="21">
        <v>37993</v>
      </c>
      <c r="B580" s="20">
        <v>5.5</v>
      </c>
      <c r="C580" s="22">
        <f t="shared" si="33"/>
        <v>0.48</v>
      </c>
      <c r="D580" s="22">
        <f t="shared" si="34"/>
        <v>0.47126436781609193</v>
      </c>
      <c r="E580" s="20">
        <v>48</v>
      </c>
      <c r="F580" s="20">
        <v>51</v>
      </c>
      <c r="G580" s="20">
        <v>205</v>
      </c>
      <c r="H580" s="20">
        <v>229</v>
      </c>
      <c r="I580" s="22">
        <v>0</v>
      </c>
      <c r="K580" s="16">
        <v>37993</v>
      </c>
      <c r="L580" s="18">
        <v>0</v>
      </c>
    </row>
    <row r="581" spans="1:12">
      <c r="A581" s="21">
        <v>37994</v>
      </c>
      <c r="B581" s="20">
        <v>5.4</v>
      </c>
      <c r="C581" s="22">
        <f t="shared" si="33"/>
        <v>0.48</v>
      </c>
      <c r="D581" s="22">
        <f t="shared" si="34"/>
        <v>0.47126436781609193</v>
      </c>
      <c r="E581" s="20">
        <v>48</v>
      </c>
      <c r="F581" s="20">
        <v>51</v>
      </c>
      <c r="G581" s="20">
        <v>205</v>
      </c>
      <c r="H581" s="20">
        <v>229</v>
      </c>
      <c r="I581" s="22">
        <v>0</v>
      </c>
      <c r="K581" s="16">
        <v>37994</v>
      </c>
      <c r="L581" s="18">
        <v>0</v>
      </c>
    </row>
    <row r="582" spans="1:12">
      <c r="A582" s="21">
        <v>37995</v>
      </c>
      <c r="B582" s="20">
        <v>5.4</v>
      </c>
      <c r="C582" s="22">
        <f t="shared" si="33"/>
        <v>0.48</v>
      </c>
      <c r="D582" s="22">
        <f t="shared" si="34"/>
        <v>0.47126436781609193</v>
      </c>
      <c r="E582" s="20">
        <v>48</v>
      </c>
      <c r="F582" s="20">
        <v>51</v>
      </c>
      <c r="G582" s="20">
        <v>205</v>
      </c>
      <c r="H582" s="20">
        <v>229</v>
      </c>
      <c r="I582" s="22">
        <v>0</v>
      </c>
      <c r="K582" s="16">
        <v>37995</v>
      </c>
      <c r="L582" s="18">
        <v>0</v>
      </c>
    </row>
    <row r="583" spans="1:12">
      <c r="A583" s="21">
        <v>37996</v>
      </c>
      <c r="B583" s="20">
        <v>5.5</v>
      </c>
      <c r="C583" s="22">
        <f t="shared" si="33"/>
        <v>0.48</v>
      </c>
      <c r="D583" s="22">
        <f t="shared" si="34"/>
        <v>0.47126436781609193</v>
      </c>
      <c r="E583" s="20">
        <v>48</v>
      </c>
      <c r="F583" s="20">
        <v>51</v>
      </c>
      <c r="G583" s="20">
        <v>205</v>
      </c>
      <c r="H583" s="20">
        <v>229</v>
      </c>
      <c r="I583" s="22">
        <v>0</v>
      </c>
      <c r="K583" s="16">
        <v>37996</v>
      </c>
      <c r="L583" s="18">
        <v>0</v>
      </c>
    </row>
    <row r="584" spans="1:12">
      <c r="A584" s="21">
        <v>37997</v>
      </c>
      <c r="B584" s="20">
        <v>5.4</v>
      </c>
      <c r="C584" s="22">
        <f t="shared" si="33"/>
        <v>0.48</v>
      </c>
      <c r="D584" s="22">
        <f t="shared" si="34"/>
        <v>0.47126436781609193</v>
      </c>
      <c r="E584" s="20">
        <v>48</v>
      </c>
      <c r="F584" s="20">
        <v>51</v>
      </c>
      <c r="G584" s="20">
        <v>205</v>
      </c>
      <c r="H584" s="20">
        <v>229</v>
      </c>
      <c r="I584" s="22">
        <v>0</v>
      </c>
      <c r="K584" s="16">
        <v>37997</v>
      </c>
      <c r="L584" s="18">
        <v>0</v>
      </c>
    </row>
    <row r="585" spans="1:12">
      <c r="A585" s="21">
        <v>37998</v>
      </c>
      <c r="B585" s="20">
        <v>5.4</v>
      </c>
      <c r="C585" s="22">
        <f t="shared" si="33"/>
        <v>0.48</v>
      </c>
      <c r="D585" s="22">
        <f t="shared" si="34"/>
        <v>0.47126436781609193</v>
      </c>
      <c r="E585" s="20">
        <v>48</v>
      </c>
      <c r="F585" s="20">
        <v>51</v>
      </c>
      <c r="G585" s="20">
        <v>205</v>
      </c>
      <c r="H585" s="20">
        <v>229</v>
      </c>
      <c r="I585" s="22">
        <v>0</v>
      </c>
      <c r="K585" s="16">
        <v>37998</v>
      </c>
      <c r="L585" s="18">
        <v>0</v>
      </c>
    </row>
    <row r="586" spans="1:12">
      <c r="A586" s="21">
        <v>38353</v>
      </c>
      <c r="B586" s="20">
        <v>5.3</v>
      </c>
      <c r="C586" s="22">
        <f t="shared" si="33"/>
        <v>0.48</v>
      </c>
      <c r="D586" s="22">
        <f t="shared" si="34"/>
        <v>0.47126436781609193</v>
      </c>
      <c r="E586" s="20">
        <v>48</v>
      </c>
      <c r="F586" s="20">
        <v>51</v>
      </c>
      <c r="G586" s="20">
        <v>205</v>
      </c>
      <c r="H586" s="20">
        <v>229</v>
      </c>
      <c r="I586" s="24">
        <v>0</v>
      </c>
      <c r="K586" s="16">
        <v>38353</v>
      </c>
      <c r="L586" s="18">
        <v>0</v>
      </c>
    </row>
    <row r="587" spans="1:12">
      <c r="A587" s="21">
        <v>38354</v>
      </c>
      <c r="B587" s="20">
        <v>5.4</v>
      </c>
      <c r="C587" s="22">
        <f t="shared" si="33"/>
        <v>0.44</v>
      </c>
      <c r="D587" s="22">
        <f t="shared" si="34"/>
        <v>0.46436781609195404</v>
      </c>
      <c r="E587" s="20">
        <v>44</v>
      </c>
      <c r="F587" s="20">
        <v>55</v>
      </c>
      <c r="G587" s="20">
        <v>202</v>
      </c>
      <c r="H587" s="20">
        <v>231</v>
      </c>
      <c r="I587" s="22">
        <v>0</v>
      </c>
      <c r="K587" s="16">
        <v>38354</v>
      </c>
      <c r="L587" s="18">
        <v>0</v>
      </c>
    </row>
    <row r="588" spans="1:12">
      <c r="A588" s="21">
        <v>38355</v>
      </c>
      <c r="B588" s="20">
        <v>5.2</v>
      </c>
      <c r="C588" s="22">
        <f t="shared" si="33"/>
        <v>0.44</v>
      </c>
      <c r="D588" s="22">
        <f t="shared" si="34"/>
        <v>0.46436781609195404</v>
      </c>
      <c r="E588" s="20">
        <v>44</v>
      </c>
      <c r="F588" s="20">
        <v>55</v>
      </c>
      <c r="G588" s="20">
        <v>202</v>
      </c>
      <c r="H588" s="20">
        <v>231</v>
      </c>
      <c r="I588" s="22">
        <v>0</v>
      </c>
      <c r="K588" s="16">
        <v>38355</v>
      </c>
      <c r="L588" s="18">
        <v>0</v>
      </c>
    </row>
    <row r="589" spans="1:12">
      <c r="A589" s="21">
        <v>38356</v>
      </c>
      <c r="B589" s="20">
        <v>5.2</v>
      </c>
      <c r="C589" s="22">
        <f t="shared" si="33"/>
        <v>0.44</v>
      </c>
      <c r="D589" s="22">
        <f t="shared" si="34"/>
        <v>0.46436781609195404</v>
      </c>
      <c r="E589" s="20">
        <v>44</v>
      </c>
      <c r="F589" s="20">
        <v>55</v>
      </c>
      <c r="G589" s="20">
        <v>202</v>
      </c>
      <c r="H589" s="20">
        <v>231</v>
      </c>
      <c r="I589" s="22">
        <v>0</v>
      </c>
      <c r="K589" s="16">
        <v>38356</v>
      </c>
      <c r="L589" s="18">
        <v>0</v>
      </c>
    </row>
    <row r="590" spans="1:12">
      <c r="A590" s="21">
        <v>38357</v>
      </c>
      <c r="B590" s="20">
        <v>5.0999999999999996</v>
      </c>
      <c r="C590" s="22">
        <f t="shared" si="33"/>
        <v>0.44</v>
      </c>
      <c r="D590" s="22">
        <f t="shared" si="34"/>
        <v>0.46436781609195404</v>
      </c>
      <c r="E590" s="20">
        <v>44</v>
      </c>
      <c r="F590" s="20">
        <v>55</v>
      </c>
      <c r="G590" s="20">
        <v>202</v>
      </c>
      <c r="H590" s="20">
        <v>231</v>
      </c>
      <c r="I590" s="22">
        <v>0</v>
      </c>
      <c r="K590" s="16">
        <v>38357</v>
      </c>
      <c r="L590" s="18">
        <v>0</v>
      </c>
    </row>
    <row r="591" spans="1:12">
      <c r="A591" s="21">
        <v>38358</v>
      </c>
      <c r="B591" s="20">
        <v>5</v>
      </c>
      <c r="C591" s="22">
        <f t="shared" si="33"/>
        <v>0.44</v>
      </c>
      <c r="D591" s="22">
        <f t="shared" si="34"/>
        <v>0.46436781609195404</v>
      </c>
      <c r="E591" s="20">
        <v>44</v>
      </c>
      <c r="F591" s="20">
        <v>55</v>
      </c>
      <c r="G591" s="20">
        <v>202</v>
      </c>
      <c r="H591" s="20">
        <v>231</v>
      </c>
      <c r="I591" s="22">
        <v>0</v>
      </c>
      <c r="K591" s="16">
        <v>38358</v>
      </c>
      <c r="L591" s="18">
        <v>0</v>
      </c>
    </row>
    <row r="592" spans="1:12">
      <c r="A592" s="21">
        <v>38359</v>
      </c>
      <c r="B592" s="20">
        <v>5</v>
      </c>
      <c r="C592" s="22">
        <f t="shared" si="33"/>
        <v>0.44</v>
      </c>
      <c r="D592" s="22">
        <f t="shared" si="34"/>
        <v>0.46436781609195404</v>
      </c>
      <c r="E592" s="20">
        <v>44</v>
      </c>
      <c r="F592" s="20">
        <v>55</v>
      </c>
      <c r="G592" s="20">
        <v>202</v>
      </c>
      <c r="H592" s="20">
        <v>231</v>
      </c>
      <c r="I592" s="22">
        <v>0</v>
      </c>
      <c r="K592" s="16">
        <v>38359</v>
      </c>
      <c r="L592" s="18">
        <v>0</v>
      </c>
    </row>
    <row r="593" spans="1:12">
      <c r="A593" s="21">
        <v>38360</v>
      </c>
      <c r="B593" s="20">
        <v>4.9000000000000004</v>
      </c>
      <c r="C593" s="22">
        <f t="shared" si="33"/>
        <v>0.44</v>
      </c>
      <c r="D593" s="22">
        <f t="shared" si="34"/>
        <v>0.46436781609195404</v>
      </c>
      <c r="E593" s="20">
        <v>44</v>
      </c>
      <c r="F593" s="20">
        <v>55</v>
      </c>
      <c r="G593" s="20">
        <v>202</v>
      </c>
      <c r="H593" s="20">
        <v>231</v>
      </c>
      <c r="I593" s="22">
        <v>0</v>
      </c>
      <c r="K593" s="16">
        <v>38360</v>
      </c>
      <c r="L593" s="18">
        <v>0</v>
      </c>
    </row>
    <row r="594" spans="1:12">
      <c r="A594" s="21">
        <v>38361</v>
      </c>
      <c r="B594" s="20">
        <v>5</v>
      </c>
      <c r="C594" s="22">
        <f t="shared" si="33"/>
        <v>0.44</v>
      </c>
      <c r="D594" s="22">
        <f t="shared" si="34"/>
        <v>0.46436781609195404</v>
      </c>
      <c r="E594" s="20">
        <v>44</v>
      </c>
      <c r="F594" s="20">
        <v>55</v>
      </c>
      <c r="G594" s="20">
        <v>202</v>
      </c>
      <c r="H594" s="20">
        <v>231</v>
      </c>
      <c r="I594" s="22">
        <v>0</v>
      </c>
      <c r="K594" s="16">
        <v>38361</v>
      </c>
      <c r="L594" s="18">
        <v>0</v>
      </c>
    </row>
    <row r="595" spans="1:12">
      <c r="A595" s="21">
        <v>38362</v>
      </c>
      <c r="B595" s="20">
        <v>5</v>
      </c>
      <c r="C595" s="22">
        <f t="shared" si="33"/>
        <v>0.44</v>
      </c>
      <c r="D595" s="22">
        <f t="shared" si="34"/>
        <v>0.46436781609195404</v>
      </c>
      <c r="E595" s="20">
        <v>44</v>
      </c>
      <c r="F595" s="20">
        <v>55</v>
      </c>
      <c r="G595" s="20">
        <v>202</v>
      </c>
      <c r="H595" s="20">
        <v>231</v>
      </c>
      <c r="I595" s="22">
        <v>0</v>
      </c>
      <c r="K595" s="16">
        <v>38362</v>
      </c>
      <c r="L595" s="18">
        <v>0</v>
      </c>
    </row>
    <row r="596" spans="1:12">
      <c r="A596" s="21">
        <v>38363</v>
      </c>
      <c r="B596" s="20">
        <v>5</v>
      </c>
      <c r="C596" s="22">
        <f t="shared" si="33"/>
        <v>0.44</v>
      </c>
      <c r="D596" s="22">
        <f t="shared" si="34"/>
        <v>0.46436781609195404</v>
      </c>
      <c r="E596" s="20">
        <v>44</v>
      </c>
      <c r="F596" s="20">
        <v>55</v>
      </c>
      <c r="G596" s="20">
        <v>202</v>
      </c>
      <c r="H596" s="20">
        <v>231</v>
      </c>
      <c r="I596" s="22">
        <v>0</v>
      </c>
      <c r="K596" s="16">
        <v>38363</v>
      </c>
      <c r="L596" s="18">
        <v>0</v>
      </c>
    </row>
    <row r="597" spans="1:12">
      <c r="A597" s="21">
        <v>38364</v>
      </c>
      <c r="B597" s="20">
        <v>4.9000000000000004</v>
      </c>
      <c r="C597" s="22">
        <f t="shared" si="33"/>
        <v>0.44</v>
      </c>
      <c r="D597" s="22">
        <f t="shared" si="34"/>
        <v>0.46436781609195404</v>
      </c>
      <c r="E597" s="20">
        <v>44</v>
      </c>
      <c r="F597" s="20">
        <v>55</v>
      </c>
      <c r="G597" s="20">
        <v>202</v>
      </c>
      <c r="H597" s="20">
        <v>231</v>
      </c>
      <c r="I597" s="22">
        <v>0</v>
      </c>
      <c r="K597" s="16">
        <v>38364</v>
      </c>
      <c r="L597" s="18">
        <v>0</v>
      </c>
    </row>
    <row r="598" spans="1:12">
      <c r="A598" s="21">
        <v>38718</v>
      </c>
      <c r="B598" s="20">
        <v>4.7</v>
      </c>
      <c r="C598" s="22">
        <f t="shared" si="33"/>
        <v>0.44</v>
      </c>
      <c r="D598" s="22">
        <f t="shared" si="34"/>
        <v>0.46436781609195404</v>
      </c>
      <c r="E598" s="20">
        <v>44</v>
      </c>
      <c r="F598" s="20">
        <v>55</v>
      </c>
      <c r="G598" s="20">
        <v>202</v>
      </c>
      <c r="H598" s="20">
        <v>231</v>
      </c>
      <c r="I598" s="22">
        <v>0</v>
      </c>
      <c r="K598" s="16">
        <v>38718</v>
      </c>
      <c r="L598" s="18">
        <v>0</v>
      </c>
    </row>
    <row r="599" spans="1:12">
      <c r="A599" s="21">
        <v>38719</v>
      </c>
      <c r="B599" s="20">
        <v>4.8</v>
      </c>
      <c r="C599" s="22">
        <f t="shared" si="33"/>
        <v>0.44</v>
      </c>
      <c r="D599" s="22">
        <f t="shared" si="34"/>
        <v>0.46436781609195404</v>
      </c>
      <c r="E599" s="20">
        <v>44</v>
      </c>
      <c r="F599" s="20">
        <v>55</v>
      </c>
      <c r="G599" s="20">
        <v>202</v>
      </c>
      <c r="H599" s="20">
        <v>231</v>
      </c>
      <c r="I599" s="22">
        <v>0</v>
      </c>
      <c r="K599" s="16">
        <v>38719</v>
      </c>
      <c r="L599" s="18">
        <v>0</v>
      </c>
    </row>
    <row r="600" spans="1:12">
      <c r="A600" s="21">
        <v>38720</v>
      </c>
      <c r="B600" s="20">
        <v>4.7</v>
      </c>
      <c r="C600" s="22">
        <f t="shared" si="33"/>
        <v>0.44</v>
      </c>
      <c r="D600" s="22">
        <f t="shared" si="34"/>
        <v>0.46436781609195404</v>
      </c>
      <c r="E600" s="20">
        <v>44</v>
      </c>
      <c r="F600" s="20">
        <v>55</v>
      </c>
      <c r="G600" s="20">
        <v>202</v>
      </c>
      <c r="H600" s="20">
        <v>231</v>
      </c>
      <c r="I600" s="22">
        <v>0</v>
      </c>
      <c r="K600" s="16">
        <v>38720</v>
      </c>
      <c r="L600" s="18">
        <v>0</v>
      </c>
    </row>
    <row r="601" spans="1:12">
      <c r="A601" s="21">
        <v>38721</v>
      </c>
      <c r="B601" s="20">
        <v>4.7</v>
      </c>
      <c r="C601" s="22">
        <f t="shared" si="33"/>
        <v>0.44</v>
      </c>
      <c r="D601" s="22">
        <f t="shared" si="34"/>
        <v>0.46436781609195404</v>
      </c>
      <c r="E601" s="20">
        <v>44</v>
      </c>
      <c r="F601" s="20">
        <v>55</v>
      </c>
      <c r="G601" s="20">
        <v>202</v>
      </c>
      <c r="H601" s="20">
        <v>231</v>
      </c>
      <c r="I601" s="22">
        <v>0</v>
      </c>
      <c r="K601" s="16">
        <v>38721</v>
      </c>
      <c r="L601" s="18">
        <v>0</v>
      </c>
    </row>
    <row r="602" spans="1:12">
      <c r="A602" s="21">
        <v>38722</v>
      </c>
      <c r="B602" s="20">
        <v>4.5999999999999996</v>
      </c>
      <c r="C602" s="22">
        <f t="shared" si="33"/>
        <v>0.44</v>
      </c>
      <c r="D602" s="22">
        <f t="shared" si="34"/>
        <v>0.46436781609195404</v>
      </c>
      <c r="E602" s="20">
        <v>44</v>
      </c>
      <c r="F602" s="20">
        <v>55</v>
      </c>
      <c r="G602" s="20">
        <v>202</v>
      </c>
      <c r="H602" s="20">
        <v>231</v>
      </c>
      <c r="I602" s="22">
        <v>0</v>
      </c>
      <c r="K602" s="16">
        <v>38722</v>
      </c>
      <c r="L602" s="18">
        <v>0</v>
      </c>
    </row>
    <row r="603" spans="1:12">
      <c r="A603" s="21">
        <v>38723</v>
      </c>
      <c r="B603" s="20">
        <v>4.5999999999999996</v>
      </c>
      <c r="C603" s="22">
        <f t="shared" si="33"/>
        <v>0.44</v>
      </c>
      <c r="D603" s="22">
        <f t="shared" si="34"/>
        <v>0.46436781609195404</v>
      </c>
      <c r="E603" s="20">
        <v>44</v>
      </c>
      <c r="F603" s="20">
        <v>55</v>
      </c>
      <c r="G603" s="20">
        <v>202</v>
      </c>
      <c r="H603" s="20">
        <v>231</v>
      </c>
      <c r="I603" s="22">
        <v>0</v>
      </c>
      <c r="K603" s="16">
        <v>38723</v>
      </c>
      <c r="L603" s="18">
        <v>0</v>
      </c>
    </row>
    <row r="604" spans="1:12">
      <c r="A604" s="21">
        <v>38724</v>
      </c>
      <c r="B604" s="20">
        <v>4.7</v>
      </c>
      <c r="C604" s="22">
        <f t="shared" si="33"/>
        <v>0.44</v>
      </c>
      <c r="D604" s="22">
        <f t="shared" si="34"/>
        <v>0.46436781609195404</v>
      </c>
      <c r="E604" s="20">
        <v>44</v>
      </c>
      <c r="F604" s="20">
        <v>55</v>
      </c>
      <c r="G604" s="20">
        <v>202</v>
      </c>
      <c r="H604" s="20">
        <v>231</v>
      </c>
      <c r="I604" s="22">
        <v>0</v>
      </c>
      <c r="K604" s="16">
        <v>38724</v>
      </c>
      <c r="L604" s="18">
        <v>0</v>
      </c>
    </row>
    <row r="605" spans="1:12">
      <c r="A605" s="21">
        <v>38725</v>
      </c>
      <c r="B605" s="20">
        <v>4.7</v>
      </c>
      <c r="C605" s="22">
        <f t="shared" si="33"/>
        <v>0.44</v>
      </c>
      <c r="D605" s="22">
        <f t="shared" si="34"/>
        <v>0.46436781609195404</v>
      </c>
      <c r="E605" s="20">
        <v>44</v>
      </c>
      <c r="F605" s="20">
        <v>55</v>
      </c>
      <c r="G605" s="20">
        <v>202</v>
      </c>
      <c r="H605" s="20">
        <v>231</v>
      </c>
      <c r="I605" s="22">
        <v>0</v>
      </c>
      <c r="K605" s="16">
        <v>38725</v>
      </c>
      <c r="L605" s="18">
        <v>0</v>
      </c>
    </row>
    <row r="606" spans="1:12">
      <c r="A606" s="21">
        <v>38726</v>
      </c>
      <c r="B606" s="20">
        <v>4.5</v>
      </c>
      <c r="C606" s="22">
        <f t="shared" si="33"/>
        <v>0.44</v>
      </c>
      <c r="D606" s="22">
        <f t="shared" si="34"/>
        <v>0.46436781609195404</v>
      </c>
      <c r="E606" s="20">
        <v>44</v>
      </c>
      <c r="F606" s="20">
        <v>55</v>
      </c>
      <c r="G606" s="20">
        <v>202</v>
      </c>
      <c r="H606" s="20">
        <v>231</v>
      </c>
      <c r="I606" s="22">
        <v>0</v>
      </c>
      <c r="K606" s="16">
        <v>38726</v>
      </c>
      <c r="L606" s="18">
        <v>0</v>
      </c>
    </row>
    <row r="607" spans="1:12">
      <c r="A607" s="21">
        <v>38727</v>
      </c>
      <c r="B607" s="20">
        <v>4.4000000000000004</v>
      </c>
      <c r="C607" s="22">
        <f t="shared" ref="C607:C670" si="35">(E607/100)</f>
        <v>0.44</v>
      </c>
      <c r="D607" s="22">
        <f t="shared" ref="D607:D670" si="36">G607/435</f>
        <v>0.46436781609195404</v>
      </c>
      <c r="E607" s="20">
        <v>44</v>
      </c>
      <c r="F607" s="20">
        <v>55</v>
      </c>
      <c r="G607" s="20">
        <v>202</v>
      </c>
      <c r="H607" s="20">
        <v>231</v>
      </c>
      <c r="I607" s="22">
        <v>0</v>
      </c>
      <c r="K607" s="16">
        <v>38727</v>
      </c>
      <c r="L607" s="18">
        <v>0</v>
      </c>
    </row>
    <row r="608" spans="1:12">
      <c r="A608" s="21">
        <v>38728</v>
      </c>
      <c r="B608" s="20">
        <v>4.5</v>
      </c>
      <c r="C608" s="22">
        <f t="shared" si="35"/>
        <v>0.44</v>
      </c>
      <c r="D608" s="22">
        <f t="shared" si="36"/>
        <v>0.46436781609195404</v>
      </c>
      <c r="E608" s="20">
        <v>44</v>
      </c>
      <c r="F608" s="20">
        <v>55</v>
      </c>
      <c r="G608" s="20">
        <v>202</v>
      </c>
      <c r="H608" s="20">
        <v>231</v>
      </c>
      <c r="I608" s="22">
        <v>0</v>
      </c>
      <c r="K608" s="16">
        <v>38728</v>
      </c>
      <c r="L608" s="18">
        <v>0</v>
      </c>
    </row>
    <row r="609" spans="1:12">
      <c r="A609" s="21">
        <v>38729</v>
      </c>
      <c r="B609" s="20">
        <v>4.4000000000000004</v>
      </c>
      <c r="C609" s="22">
        <f t="shared" si="35"/>
        <v>0.44</v>
      </c>
      <c r="D609" s="22">
        <f t="shared" si="36"/>
        <v>0.46436781609195404</v>
      </c>
      <c r="E609" s="20">
        <v>44</v>
      </c>
      <c r="F609" s="20">
        <v>55</v>
      </c>
      <c r="G609" s="20">
        <v>202</v>
      </c>
      <c r="H609" s="20">
        <v>231</v>
      </c>
      <c r="I609" s="22">
        <v>0</v>
      </c>
      <c r="K609" s="16">
        <v>38729</v>
      </c>
      <c r="L609" s="18">
        <v>0</v>
      </c>
    </row>
    <row r="610" spans="1:12">
      <c r="A610" s="21">
        <v>39083</v>
      </c>
      <c r="B610" s="20">
        <v>4.5999999999999996</v>
      </c>
      <c r="C610" s="22">
        <f t="shared" si="35"/>
        <v>0.44</v>
      </c>
      <c r="D610" s="22">
        <f t="shared" si="36"/>
        <v>0.46436781609195404</v>
      </c>
      <c r="E610" s="20">
        <v>44</v>
      </c>
      <c r="F610" s="20">
        <v>55</v>
      </c>
      <c r="G610" s="20">
        <v>202</v>
      </c>
      <c r="H610" s="20">
        <v>231</v>
      </c>
      <c r="I610" s="24">
        <v>0</v>
      </c>
      <c r="K610" s="16">
        <v>39083</v>
      </c>
      <c r="L610" s="18">
        <v>0</v>
      </c>
    </row>
    <row r="611" spans="1:12">
      <c r="A611" s="21">
        <v>39084</v>
      </c>
      <c r="B611" s="20">
        <v>4.5</v>
      </c>
      <c r="C611" s="22">
        <f t="shared" si="35"/>
        <v>0.49</v>
      </c>
      <c r="D611" s="22">
        <f t="shared" si="36"/>
        <v>0.53563218390804601</v>
      </c>
      <c r="E611" s="20">
        <v>49</v>
      </c>
      <c r="F611" s="20">
        <v>49</v>
      </c>
      <c r="G611" s="20">
        <v>233</v>
      </c>
      <c r="H611" s="20">
        <v>198</v>
      </c>
      <c r="I611" s="22">
        <v>0</v>
      </c>
      <c r="K611" s="16">
        <v>39084</v>
      </c>
      <c r="L611" s="18">
        <v>0</v>
      </c>
    </row>
    <row r="612" spans="1:12">
      <c r="A612" s="21">
        <v>39085</v>
      </c>
      <c r="B612" s="20">
        <v>4.4000000000000004</v>
      </c>
      <c r="C612" s="22">
        <f t="shared" si="35"/>
        <v>0.49</v>
      </c>
      <c r="D612" s="22">
        <f t="shared" si="36"/>
        <v>0.53563218390804601</v>
      </c>
      <c r="E612" s="20">
        <v>49</v>
      </c>
      <c r="F612" s="20">
        <v>49</v>
      </c>
      <c r="G612" s="20">
        <v>233</v>
      </c>
      <c r="H612" s="20">
        <v>198</v>
      </c>
      <c r="I612" s="22">
        <v>0</v>
      </c>
      <c r="K612" s="16">
        <v>39085</v>
      </c>
      <c r="L612" s="18">
        <v>0</v>
      </c>
    </row>
    <row r="613" spans="1:12">
      <c r="A613" s="21">
        <v>39086</v>
      </c>
      <c r="B613" s="20">
        <v>4.5</v>
      </c>
      <c r="C613" s="22">
        <f t="shared" si="35"/>
        <v>0.49</v>
      </c>
      <c r="D613" s="22">
        <f t="shared" si="36"/>
        <v>0.53563218390804601</v>
      </c>
      <c r="E613" s="20">
        <v>49</v>
      </c>
      <c r="F613" s="20">
        <v>49</v>
      </c>
      <c r="G613" s="20">
        <v>233</v>
      </c>
      <c r="H613" s="20">
        <v>198</v>
      </c>
      <c r="I613" s="22">
        <v>0</v>
      </c>
      <c r="K613" s="16">
        <v>39086</v>
      </c>
      <c r="L613" s="18">
        <v>0</v>
      </c>
    </row>
    <row r="614" spans="1:12">
      <c r="A614" s="21">
        <v>39087</v>
      </c>
      <c r="B614" s="20">
        <v>4.4000000000000004</v>
      </c>
      <c r="C614" s="22">
        <f t="shared" si="35"/>
        <v>0.49</v>
      </c>
      <c r="D614" s="22">
        <f t="shared" si="36"/>
        <v>0.53563218390804601</v>
      </c>
      <c r="E614" s="20">
        <v>49</v>
      </c>
      <c r="F614" s="20">
        <v>49</v>
      </c>
      <c r="G614" s="20">
        <v>233</v>
      </c>
      <c r="H614" s="20">
        <v>198</v>
      </c>
      <c r="I614" s="22">
        <v>0</v>
      </c>
      <c r="K614" s="16">
        <v>39087</v>
      </c>
      <c r="L614" s="18">
        <v>0</v>
      </c>
    </row>
    <row r="615" spans="1:12">
      <c r="A615" s="21">
        <v>39088</v>
      </c>
      <c r="B615" s="20">
        <v>4.5999999999999996</v>
      </c>
      <c r="C615" s="22">
        <f t="shared" si="35"/>
        <v>0.49</v>
      </c>
      <c r="D615" s="22">
        <f t="shared" si="36"/>
        <v>0.53563218390804601</v>
      </c>
      <c r="E615" s="20">
        <v>49</v>
      </c>
      <c r="F615" s="20">
        <v>49</v>
      </c>
      <c r="G615" s="20">
        <v>233</v>
      </c>
      <c r="H615" s="20">
        <v>198</v>
      </c>
      <c r="I615" s="22">
        <v>0</v>
      </c>
      <c r="K615" s="16">
        <v>39088</v>
      </c>
      <c r="L615" s="18">
        <v>0</v>
      </c>
    </row>
    <row r="616" spans="1:12">
      <c r="A616" s="21">
        <v>39089</v>
      </c>
      <c r="B616" s="20">
        <v>4.7</v>
      </c>
      <c r="C616" s="22">
        <f t="shared" si="35"/>
        <v>0.49</v>
      </c>
      <c r="D616" s="22">
        <f t="shared" si="36"/>
        <v>0.53563218390804601</v>
      </c>
      <c r="E616" s="20">
        <v>49</v>
      </c>
      <c r="F616" s="20">
        <v>49</v>
      </c>
      <c r="G616" s="20">
        <v>233</v>
      </c>
      <c r="H616" s="20">
        <v>198</v>
      </c>
      <c r="I616" s="22">
        <v>0</v>
      </c>
      <c r="K616" s="16">
        <v>39089</v>
      </c>
      <c r="L616" s="18">
        <v>0</v>
      </c>
    </row>
    <row r="617" spans="1:12">
      <c r="A617" s="21">
        <v>39090</v>
      </c>
      <c r="B617" s="20">
        <v>4.5999999999999996</v>
      </c>
      <c r="C617" s="22">
        <f t="shared" si="35"/>
        <v>0.49</v>
      </c>
      <c r="D617" s="22">
        <f t="shared" si="36"/>
        <v>0.53563218390804601</v>
      </c>
      <c r="E617" s="20">
        <v>49</v>
      </c>
      <c r="F617" s="20">
        <v>49</v>
      </c>
      <c r="G617" s="20">
        <v>233</v>
      </c>
      <c r="H617" s="20">
        <v>198</v>
      </c>
      <c r="I617" s="22">
        <v>0</v>
      </c>
      <c r="K617" s="16">
        <v>39090</v>
      </c>
      <c r="L617" s="18">
        <v>0</v>
      </c>
    </row>
    <row r="618" spans="1:12">
      <c r="A618" s="21">
        <v>39091</v>
      </c>
      <c r="B618" s="20">
        <v>4.7</v>
      </c>
      <c r="C618" s="22">
        <f t="shared" si="35"/>
        <v>0.49</v>
      </c>
      <c r="D618" s="22">
        <f t="shared" si="36"/>
        <v>0.53563218390804601</v>
      </c>
      <c r="E618" s="20">
        <v>49</v>
      </c>
      <c r="F618" s="20">
        <v>49</v>
      </c>
      <c r="G618" s="20">
        <v>233</v>
      </c>
      <c r="H618" s="20">
        <v>198</v>
      </c>
      <c r="I618" s="22">
        <v>0</v>
      </c>
      <c r="K618" s="16">
        <v>39091</v>
      </c>
      <c r="L618" s="18">
        <v>0</v>
      </c>
    </row>
    <row r="619" spans="1:12">
      <c r="A619" s="21">
        <v>39092</v>
      </c>
      <c r="B619" s="20">
        <v>4.7</v>
      </c>
      <c r="C619" s="22">
        <f t="shared" si="35"/>
        <v>0.49</v>
      </c>
      <c r="D619" s="22">
        <f t="shared" si="36"/>
        <v>0.53563218390804601</v>
      </c>
      <c r="E619" s="20">
        <v>49</v>
      </c>
      <c r="F619" s="20">
        <v>49</v>
      </c>
      <c r="G619" s="20">
        <v>233</v>
      </c>
      <c r="H619" s="20">
        <v>198</v>
      </c>
      <c r="I619" s="22">
        <v>0</v>
      </c>
      <c r="K619" s="16">
        <v>39092</v>
      </c>
      <c r="L619" s="18">
        <v>0</v>
      </c>
    </row>
    <row r="620" spans="1:12">
      <c r="A620" s="21">
        <v>39093</v>
      </c>
      <c r="B620" s="20">
        <v>4.7</v>
      </c>
      <c r="C620" s="22">
        <f t="shared" si="35"/>
        <v>0.49</v>
      </c>
      <c r="D620" s="22">
        <f t="shared" si="36"/>
        <v>0.53563218390804601</v>
      </c>
      <c r="E620" s="20">
        <v>49</v>
      </c>
      <c r="F620" s="20">
        <v>49</v>
      </c>
      <c r="G620" s="20">
        <v>233</v>
      </c>
      <c r="H620" s="20">
        <v>198</v>
      </c>
      <c r="I620" s="22">
        <v>0</v>
      </c>
      <c r="K620" s="16">
        <v>39093</v>
      </c>
      <c r="L620" s="18">
        <v>0</v>
      </c>
    </row>
    <row r="621" spans="1:12">
      <c r="A621" s="21">
        <v>39094</v>
      </c>
      <c r="B621" s="20">
        <v>5</v>
      </c>
      <c r="C621" s="22">
        <f t="shared" si="35"/>
        <v>0.49</v>
      </c>
      <c r="D621" s="22">
        <f t="shared" si="36"/>
        <v>0.53563218390804601</v>
      </c>
      <c r="E621" s="20">
        <v>49</v>
      </c>
      <c r="F621" s="20">
        <v>49</v>
      </c>
      <c r="G621" s="20">
        <v>233</v>
      </c>
      <c r="H621" s="20">
        <v>198</v>
      </c>
      <c r="I621" s="22">
        <v>0</v>
      </c>
      <c r="K621" s="16">
        <v>39094</v>
      </c>
      <c r="L621" s="18">
        <v>0</v>
      </c>
    </row>
    <row r="622" spans="1:12">
      <c r="A622" s="21">
        <v>39448</v>
      </c>
      <c r="B622" s="20">
        <v>5</v>
      </c>
      <c r="C622" s="22">
        <f t="shared" si="35"/>
        <v>0.49</v>
      </c>
      <c r="D622" s="22">
        <f t="shared" si="36"/>
        <v>0.53563218390804601</v>
      </c>
      <c r="E622" s="20">
        <v>49</v>
      </c>
      <c r="F622" s="20">
        <v>49</v>
      </c>
      <c r="G622" s="20">
        <v>233</v>
      </c>
      <c r="H622" s="20">
        <v>198</v>
      </c>
      <c r="I622" s="22">
        <v>0</v>
      </c>
      <c r="K622" s="16">
        <v>39448</v>
      </c>
      <c r="L622" s="18">
        <v>0</v>
      </c>
    </row>
    <row r="623" spans="1:12">
      <c r="A623" s="21">
        <v>39449</v>
      </c>
      <c r="B623" s="20">
        <v>4.9000000000000004</v>
      </c>
      <c r="C623" s="22">
        <f t="shared" si="35"/>
        <v>0.49</v>
      </c>
      <c r="D623" s="22">
        <f t="shared" si="36"/>
        <v>0.53563218390804601</v>
      </c>
      <c r="E623" s="20">
        <v>49</v>
      </c>
      <c r="F623" s="20">
        <v>49</v>
      </c>
      <c r="G623" s="20">
        <v>233</v>
      </c>
      <c r="H623" s="20">
        <v>198</v>
      </c>
      <c r="I623" s="22">
        <v>0</v>
      </c>
      <c r="K623" s="16">
        <v>39449</v>
      </c>
      <c r="L623" s="18">
        <v>0</v>
      </c>
    </row>
    <row r="624" spans="1:12">
      <c r="A624" s="21">
        <v>39450</v>
      </c>
      <c r="B624" s="20">
        <v>5.0999999999999996</v>
      </c>
      <c r="C624" s="22">
        <f t="shared" si="35"/>
        <v>0.49</v>
      </c>
      <c r="D624" s="22">
        <f t="shared" si="36"/>
        <v>0.53563218390804601</v>
      </c>
      <c r="E624" s="20">
        <v>49</v>
      </c>
      <c r="F624" s="20">
        <v>49</v>
      </c>
      <c r="G624" s="20">
        <v>233</v>
      </c>
      <c r="H624" s="20">
        <v>198</v>
      </c>
      <c r="I624" s="22">
        <v>0</v>
      </c>
      <c r="K624" s="16">
        <v>39450</v>
      </c>
      <c r="L624" s="18">
        <v>0</v>
      </c>
    </row>
    <row r="625" spans="1:12">
      <c r="A625" s="21">
        <v>39451</v>
      </c>
      <c r="B625" s="20">
        <v>5</v>
      </c>
      <c r="C625" s="22">
        <f t="shared" si="35"/>
        <v>0.49</v>
      </c>
      <c r="D625" s="22">
        <f t="shared" si="36"/>
        <v>0.53563218390804601</v>
      </c>
      <c r="E625" s="20">
        <v>49</v>
      </c>
      <c r="F625" s="20">
        <v>49</v>
      </c>
      <c r="G625" s="20">
        <v>233</v>
      </c>
      <c r="H625" s="20">
        <v>198</v>
      </c>
      <c r="I625" s="22">
        <v>0</v>
      </c>
      <c r="K625" s="16">
        <v>39451</v>
      </c>
      <c r="L625" s="18">
        <v>0</v>
      </c>
    </row>
    <row r="626" spans="1:12">
      <c r="A626" s="21">
        <v>39452</v>
      </c>
      <c r="B626" s="20">
        <v>5.4</v>
      </c>
      <c r="C626" s="22">
        <f t="shared" si="35"/>
        <v>0.49</v>
      </c>
      <c r="D626" s="22">
        <f t="shared" si="36"/>
        <v>0.53563218390804601</v>
      </c>
      <c r="E626" s="20">
        <v>49</v>
      </c>
      <c r="F626" s="20">
        <v>49</v>
      </c>
      <c r="G626" s="20">
        <v>233</v>
      </c>
      <c r="H626" s="20">
        <v>198</v>
      </c>
      <c r="I626" s="22">
        <v>0</v>
      </c>
      <c r="K626" s="16">
        <v>39452</v>
      </c>
      <c r="L626" s="18">
        <v>0</v>
      </c>
    </row>
    <row r="627" spans="1:12">
      <c r="A627" s="21">
        <v>39453</v>
      </c>
      <c r="B627" s="20">
        <v>5.6</v>
      </c>
      <c r="C627" s="22">
        <f t="shared" si="35"/>
        <v>0.49</v>
      </c>
      <c r="D627" s="22">
        <f t="shared" si="36"/>
        <v>0.53563218390804601</v>
      </c>
      <c r="E627" s="20">
        <v>49</v>
      </c>
      <c r="F627" s="20">
        <v>49</v>
      </c>
      <c r="G627" s="20">
        <v>233</v>
      </c>
      <c r="H627" s="20">
        <v>198</v>
      </c>
      <c r="I627" s="22">
        <v>0</v>
      </c>
      <c r="K627" s="16">
        <v>39453</v>
      </c>
      <c r="L627" s="18">
        <v>0</v>
      </c>
    </row>
    <row r="628" spans="1:12">
      <c r="A628" s="21">
        <v>39454</v>
      </c>
      <c r="B628" s="20">
        <v>5.8</v>
      </c>
      <c r="C628" s="22">
        <f t="shared" si="35"/>
        <v>0.49</v>
      </c>
      <c r="D628" s="22">
        <f t="shared" si="36"/>
        <v>0.53563218390804601</v>
      </c>
      <c r="E628" s="20">
        <v>49</v>
      </c>
      <c r="F628" s="20">
        <v>49</v>
      </c>
      <c r="G628" s="20">
        <v>233</v>
      </c>
      <c r="H628" s="20">
        <v>198</v>
      </c>
      <c r="I628" s="22">
        <v>0</v>
      </c>
      <c r="K628" s="16">
        <v>39454</v>
      </c>
      <c r="L628" s="18">
        <v>0</v>
      </c>
    </row>
    <row r="629" spans="1:12">
      <c r="A629" s="21">
        <v>39455</v>
      </c>
      <c r="B629" s="20">
        <v>6.1</v>
      </c>
      <c r="C629" s="22">
        <f t="shared" si="35"/>
        <v>0.49</v>
      </c>
      <c r="D629" s="22">
        <f t="shared" si="36"/>
        <v>0.53563218390804601</v>
      </c>
      <c r="E629" s="20">
        <v>49</v>
      </c>
      <c r="F629" s="20">
        <v>49</v>
      </c>
      <c r="G629" s="20">
        <v>233</v>
      </c>
      <c r="H629" s="20">
        <v>198</v>
      </c>
      <c r="I629" s="22">
        <v>0</v>
      </c>
      <c r="K629" s="16">
        <v>39455</v>
      </c>
      <c r="L629" s="18">
        <v>0</v>
      </c>
    </row>
    <row r="630" spans="1:12">
      <c r="A630" s="21">
        <v>39456</v>
      </c>
      <c r="B630" s="20">
        <v>6.1</v>
      </c>
      <c r="C630" s="22">
        <f t="shared" si="35"/>
        <v>0.49</v>
      </c>
      <c r="D630" s="22">
        <f t="shared" si="36"/>
        <v>0.53563218390804601</v>
      </c>
      <c r="E630" s="20">
        <v>49</v>
      </c>
      <c r="F630" s="20">
        <v>49</v>
      </c>
      <c r="G630" s="20">
        <v>233</v>
      </c>
      <c r="H630" s="20">
        <v>198</v>
      </c>
      <c r="I630" s="22">
        <v>0</v>
      </c>
      <c r="K630" s="16">
        <v>39456</v>
      </c>
      <c r="L630" s="18">
        <v>0</v>
      </c>
    </row>
    <row r="631" spans="1:12">
      <c r="A631" s="21">
        <v>39457</v>
      </c>
      <c r="B631" s="20">
        <v>6.5</v>
      </c>
      <c r="C631" s="22">
        <f t="shared" si="35"/>
        <v>0.49</v>
      </c>
      <c r="D631" s="22">
        <f t="shared" si="36"/>
        <v>0.53563218390804601</v>
      </c>
      <c r="E631" s="20">
        <v>49</v>
      </c>
      <c r="F631" s="20">
        <v>49</v>
      </c>
      <c r="G631" s="20">
        <v>233</v>
      </c>
      <c r="H631" s="20">
        <v>198</v>
      </c>
      <c r="I631" s="22">
        <v>0</v>
      </c>
      <c r="K631" s="16">
        <v>39457</v>
      </c>
      <c r="L631" s="18">
        <v>0</v>
      </c>
    </row>
    <row r="632" spans="1:12">
      <c r="A632" s="21">
        <v>39458</v>
      </c>
      <c r="B632" s="20">
        <v>6.8</v>
      </c>
      <c r="C632" s="22">
        <f t="shared" si="35"/>
        <v>0.49</v>
      </c>
      <c r="D632" s="22">
        <f t="shared" si="36"/>
        <v>0.53563218390804601</v>
      </c>
      <c r="E632" s="20">
        <v>49</v>
      </c>
      <c r="F632" s="20">
        <v>49</v>
      </c>
      <c r="G632" s="20">
        <v>233</v>
      </c>
      <c r="H632" s="20">
        <v>198</v>
      </c>
      <c r="I632" s="22">
        <v>0</v>
      </c>
      <c r="K632" s="16">
        <v>39458</v>
      </c>
      <c r="L632" s="18">
        <v>0</v>
      </c>
    </row>
    <row r="633" spans="1:12">
      <c r="A633" s="21">
        <v>39459</v>
      </c>
      <c r="B633" s="20">
        <v>7.3</v>
      </c>
      <c r="C633" s="22">
        <f t="shared" si="35"/>
        <v>0.49</v>
      </c>
      <c r="D633" s="22">
        <f t="shared" si="36"/>
        <v>0.53563218390804601</v>
      </c>
      <c r="E633" s="20">
        <v>49</v>
      </c>
      <c r="F633" s="20">
        <v>49</v>
      </c>
      <c r="G633" s="20">
        <v>233</v>
      </c>
      <c r="H633" s="20">
        <v>198</v>
      </c>
      <c r="I633" s="22">
        <v>0</v>
      </c>
      <c r="K633" s="16">
        <v>39459</v>
      </c>
      <c r="L633" s="18">
        <v>0</v>
      </c>
    </row>
    <row r="634" spans="1:12">
      <c r="A634" s="21">
        <v>39814</v>
      </c>
      <c r="B634" s="20">
        <v>7.8</v>
      </c>
      <c r="C634" s="22">
        <f t="shared" si="35"/>
        <v>0.49</v>
      </c>
      <c r="D634" s="22">
        <f t="shared" si="36"/>
        <v>0.53563218390804601</v>
      </c>
      <c r="E634" s="20">
        <v>49</v>
      </c>
      <c r="F634" s="20">
        <v>49</v>
      </c>
      <c r="G634" s="20">
        <v>233</v>
      </c>
      <c r="H634" s="20">
        <v>198</v>
      </c>
      <c r="I634" s="23">
        <v>1</v>
      </c>
      <c r="K634" s="16">
        <v>39814</v>
      </c>
      <c r="L634" s="18">
        <v>1</v>
      </c>
    </row>
    <row r="635" spans="1:12">
      <c r="A635" s="21">
        <v>39815</v>
      </c>
      <c r="B635" s="20">
        <v>8.3000000000000007</v>
      </c>
      <c r="C635" s="22">
        <f t="shared" si="35"/>
        <v>0.56999999999999995</v>
      </c>
      <c r="D635" s="22">
        <f t="shared" si="36"/>
        <v>0.58850574712643677</v>
      </c>
      <c r="E635" s="20">
        <v>57</v>
      </c>
      <c r="F635" s="20">
        <v>41</v>
      </c>
      <c r="G635" s="20">
        <v>256</v>
      </c>
      <c r="H635" s="20">
        <v>178</v>
      </c>
      <c r="I635" s="22">
        <v>1</v>
      </c>
      <c r="K635" s="16">
        <v>39815</v>
      </c>
      <c r="L635" s="18">
        <v>1</v>
      </c>
    </row>
    <row r="636" spans="1:12">
      <c r="A636" s="21">
        <v>39816</v>
      </c>
      <c r="B636" s="20">
        <v>8.6999999999999993</v>
      </c>
      <c r="C636" s="22">
        <f t="shared" si="35"/>
        <v>0.56999999999999995</v>
      </c>
      <c r="D636" s="22">
        <f t="shared" si="36"/>
        <v>0.58850574712643677</v>
      </c>
      <c r="E636" s="20">
        <v>57</v>
      </c>
      <c r="F636" s="20">
        <v>41</v>
      </c>
      <c r="G636" s="20">
        <v>256</v>
      </c>
      <c r="H636" s="20">
        <v>178</v>
      </c>
      <c r="I636" s="22">
        <v>1</v>
      </c>
      <c r="K636" s="16">
        <v>39816</v>
      </c>
      <c r="L636" s="18">
        <v>1</v>
      </c>
    </row>
    <row r="637" spans="1:12">
      <c r="A637" s="21">
        <v>39817</v>
      </c>
      <c r="B637" s="20">
        <v>9</v>
      </c>
      <c r="C637" s="22">
        <f t="shared" si="35"/>
        <v>0.56999999999999995</v>
      </c>
      <c r="D637" s="22">
        <f t="shared" si="36"/>
        <v>0.58850574712643677</v>
      </c>
      <c r="E637" s="20">
        <v>57</v>
      </c>
      <c r="F637" s="20">
        <v>41</v>
      </c>
      <c r="G637" s="20">
        <v>256</v>
      </c>
      <c r="H637" s="20">
        <v>178</v>
      </c>
      <c r="I637" s="22">
        <v>1</v>
      </c>
      <c r="K637" s="16">
        <v>39817</v>
      </c>
      <c r="L637" s="18">
        <v>1</v>
      </c>
    </row>
    <row r="638" spans="1:12">
      <c r="A638" s="21">
        <v>39818</v>
      </c>
      <c r="B638" s="20">
        <v>9.4</v>
      </c>
      <c r="C638" s="22">
        <f t="shared" si="35"/>
        <v>0.56999999999999995</v>
      </c>
      <c r="D638" s="22">
        <f t="shared" si="36"/>
        <v>0.58850574712643677</v>
      </c>
      <c r="E638" s="20">
        <v>57</v>
      </c>
      <c r="F638" s="20">
        <v>41</v>
      </c>
      <c r="G638" s="20">
        <v>256</v>
      </c>
      <c r="H638" s="20">
        <v>178</v>
      </c>
      <c r="I638" s="22">
        <v>1</v>
      </c>
      <c r="K638" s="16">
        <v>39818</v>
      </c>
      <c r="L638" s="18">
        <v>1</v>
      </c>
    </row>
    <row r="639" spans="1:12">
      <c r="A639" s="21">
        <v>39819</v>
      </c>
      <c r="B639" s="20">
        <v>9.5</v>
      </c>
      <c r="C639" s="22">
        <f t="shared" si="35"/>
        <v>0.56999999999999995</v>
      </c>
      <c r="D639" s="22">
        <f t="shared" si="36"/>
        <v>0.58850574712643677</v>
      </c>
      <c r="E639" s="20">
        <v>57</v>
      </c>
      <c r="F639" s="20">
        <v>41</v>
      </c>
      <c r="G639" s="20">
        <v>256</v>
      </c>
      <c r="H639" s="20">
        <v>178</v>
      </c>
      <c r="I639" s="22">
        <v>1</v>
      </c>
      <c r="K639" s="16">
        <v>39819</v>
      </c>
      <c r="L639" s="18">
        <v>1</v>
      </c>
    </row>
    <row r="640" spans="1:12">
      <c r="A640" s="21">
        <v>39820</v>
      </c>
      <c r="B640" s="20">
        <v>9.5</v>
      </c>
      <c r="C640" s="22">
        <f t="shared" si="35"/>
        <v>0.56999999999999995</v>
      </c>
      <c r="D640" s="22">
        <f t="shared" si="36"/>
        <v>0.58850574712643677</v>
      </c>
      <c r="E640" s="20">
        <v>57</v>
      </c>
      <c r="F640" s="20">
        <v>41</v>
      </c>
      <c r="G640" s="20">
        <v>256</v>
      </c>
      <c r="H640" s="20">
        <v>178</v>
      </c>
      <c r="I640" s="22">
        <v>1</v>
      </c>
      <c r="K640" s="16">
        <v>39820</v>
      </c>
      <c r="L640" s="18">
        <v>1</v>
      </c>
    </row>
    <row r="641" spans="1:12">
      <c r="A641" s="21">
        <v>39821</v>
      </c>
      <c r="B641" s="20">
        <v>9.6</v>
      </c>
      <c r="C641" s="22">
        <f t="shared" si="35"/>
        <v>0.56999999999999995</v>
      </c>
      <c r="D641" s="22">
        <f t="shared" si="36"/>
        <v>0.58850574712643677</v>
      </c>
      <c r="E641" s="20">
        <v>57</v>
      </c>
      <c r="F641" s="20">
        <v>41</v>
      </c>
      <c r="G641" s="20">
        <v>256</v>
      </c>
      <c r="H641" s="20">
        <v>178</v>
      </c>
      <c r="I641" s="22">
        <v>1</v>
      </c>
      <c r="K641" s="16">
        <v>39821</v>
      </c>
      <c r="L641" s="18">
        <v>1</v>
      </c>
    </row>
    <row r="642" spans="1:12">
      <c r="A642" s="21">
        <v>39822</v>
      </c>
      <c r="B642" s="20">
        <v>9.8000000000000007</v>
      </c>
      <c r="C642" s="22">
        <f t="shared" si="35"/>
        <v>0.56999999999999995</v>
      </c>
      <c r="D642" s="22">
        <f t="shared" si="36"/>
        <v>0.58850574712643677</v>
      </c>
      <c r="E642" s="20">
        <v>57</v>
      </c>
      <c r="F642" s="20">
        <v>41</v>
      </c>
      <c r="G642" s="20">
        <v>256</v>
      </c>
      <c r="H642" s="20">
        <v>178</v>
      </c>
      <c r="I642" s="22">
        <v>1</v>
      </c>
      <c r="K642" s="16">
        <v>39822</v>
      </c>
      <c r="L642" s="18">
        <v>1</v>
      </c>
    </row>
    <row r="643" spans="1:12">
      <c r="A643" s="21">
        <v>39823</v>
      </c>
      <c r="B643" s="20">
        <v>10</v>
      </c>
      <c r="C643" s="22">
        <f t="shared" si="35"/>
        <v>0.56999999999999995</v>
      </c>
      <c r="D643" s="22">
        <f t="shared" si="36"/>
        <v>0.58850574712643677</v>
      </c>
      <c r="E643" s="20">
        <v>57</v>
      </c>
      <c r="F643" s="20">
        <v>41</v>
      </c>
      <c r="G643" s="20">
        <v>256</v>
      </c>
      <c r="H643" s="20">
        <v>178</v>
      </c>
      <c r="I643" s="22">
        <v>1</v>
      </c>
      <c r="K643" s="16">
        <v>39823</v>
      </c>
      <c r="L643" s="18">
        <v>1</v>
      </c>
    </row>
    <row r="644" spans="1:12">
      <c r="A644" s="21">
        <v>39824</v>
      </c>
      <c r="B644" s="20">
        <v>9.9</v>
      </c>
      <c r="C644" s="22">
        <f t="shared" si="35"/>
        <v>0.56999999999999995</v>
      </c>
      <c r="D644" s="22">
        <f t="shared" si="36"/>
        <v>0.58850574712643677</v>
      </c>
      <c r="E644" s="20">
        <v>57</v>
      </c>
      <c r="F644" s="20">
        <v>41</v>
      </c>
      <c r="G644" s="20">
        <v>256</v>
      </c>
      <c r="H644" s="20">
        <v>178</v>
      </c>
      <c r="I644" s="22">
        <v>1</v>
      </c>
      <c r="K644" s="16">
        <v>39824</v>
      </c>
      <c r="L644" s="18">
        <v>1</v>
      </c>
    </row>
    <row r="645" spans="1:12">
      <c r="A645" s="21">
        <v>39825</v>
      </c>
      <c r="B645" s="20">
        <v>9.9</v>
      </c>
      <c r="C645" s="22">
        <f t="shared" si="35"/>
        <v>0.56999999999999995</v>
      </c>
      <c r="D645" s="22">
        <f t="shared" si="36"/>
        <v>0.58850574712643677</v>
      </c>
      <c r="E645" s="20">
        <v>57</v>
      </c>
      <c r="F645" s="20">
        <v>41</v>
      </c>
      <c r="G645" s="20">
        <v>256</v>
      </c>
      <c r="H645" s="20">
        <v>178</v>
      </c>
      <c r="I645" s="22">
        <v>1</v>
      </c>
      <c r="K645" s="16">
        <v>39825</v>
      </c>
      <c r="L645" s="18">
        <v>1</v>
      </c>
    </row>
    <row r="646" spans="1:12">
      <c r="A646" s="21">
        <v>40179</v>
      </c>
      <c r="B646" s="20">
        <v>9.6999999999999993</v>
      </c>
      <c r="C646" s="22">
        <f t="shared" si="35"/>
        <v>0.56999999999999995</v>
      </c>
      <c r="D646" s="22">
        <f t="shared" si="36"/>
        <v>0.58850574712643677</v>
      </c>
      <c r="E646" s="20">
        <v>57</v>
      </c>
      <c r="F646" s="20">
        <v>41</v>
      </c>
      <c r="G646" s="20">
        <v>256</v>
      </c>
      <c r="H646" s="20">
        <v>178</v>
      </c>
      <c r="I646" s="22">
        <v>1</v>
      </c>
      <c r="K646" s="16">
        <v>40179</v>
      </c>
      <c r="L646" s="18">
        <v>1</v>
      </c>
    </row>
    <row r="647" spans="1:12">
      <c r="A647" s="21">
        <v>40180</v>
      </c>
      <c r="B647" s="20">
        <v>9.8000000000000007</v>
      </c>
      <c r="C647" s="22">
        <f t="shared" si="35"/>
        <v>0.56999999999999995</v>
      </c>
      <c r="D647" s="22">
        <f t="shared" si="36"/>
        <v>0.58850574712643677</v>
      </c>
      <c r="E647" s="20">
        <v>57</v>
      </c>
      <c r="F647" s="20">
        <v>41</v>
      </c>
      <c r="G647" s="20">
        <v>256</v>
      </c>
      <c r="H647" s="20">
        <v>178</v>
      </c>
      <c r="I647" s="22">
        <v>1</v>
      </c>
      <c r="K647" s="16">
        <v>40180</v>
      </c>
      <c r="L647" s="18">
        <v>1</v>
      </c>
    </row>
    <row r="648" spans="1:12">
      <c r="A648" s="21">
        <v>40181</v>
      </c>
      <c r="B648" s="20">
        <v>9.9</v>
      </c>
      <c r="C648" s="22">
        <f t="shared" si="35"/>
        <v>0.56999999999999995</v>
      </c>
      <c r="D648" s="22">
        <f t="shared" si="36"/>
        <v>0.58850574712643677</v>
      </c>
      <c r="E648" s="20">
        <v>57</v>
      </c>
      <c r="F648" s="20">
        <v>41</v>
      </c>
      <c r="G648" s="20">
        <v>256</v>
      </c>
      <c r="H648" s="20">
        <v>178</v>
      </c>
      <c r="I648" s="22">
        <v>1</v>
      </c>
      <c r="K648" s="16">
        <v>40181</v>
      </c>
      <c r="L648" s="18">
        <v>1</v>
      </c>
    </row>
    <row r="649" spans="1:12">
      <c r="A649" s="21">
        <v>40182</v>
      </c>
      <c r="B649" s="20">
        <v>9.9</v>
      </c>
      <c r="C649" s="22">
        <f t="shared" si="35"/>
        <v>0.56999999999999995</v>
      </c>
      <c r="D649" s="22">
        <f t="shared" si="36"/>
        <v>0.58850574712643677</v>
      </c>
      <c r="E649" s="20">
        <v>57</v>
      </c>
      <c r="F649" s="20">
        <v>41</v>
      </c>
      <c r="G649" s="20">
        <v>256</v>
      </c>
      <c r="H649" s="20">
        <v>178</v>
      </c>
      <c r="I649" s="22">
        <v>1</v>
      </c>
      <c r="K649" s="16">
        <v>40182</v>
      </c>
      <c r="L649" s="18">
        <v>1</v>
      </c>
    </row>
    <row r="650" spans="1:12">
      <c r="A650" s="21">
        <v>40183</v>
      </c>
      <c r="B650" s="20">
        <v>9.6</v>
      </c>
      <c r="C650" s="22">
        <f t="shared" si="35"/>
        <v>0.56999999999999995</v>
      </c>
      <c r="D650" s="22">
        <f t="shared" si="36"/>
        <v>0.58850574712643677</v>
      </c>
      <c r="E650" s="20">
        <v>57</v>
      </c>
      <c r="F650" s="20">
        <v>41</v>
      </c>
      <c r="G650" s="20">
        <v>256</v>
      </c>
      <c r="H650" s="20">
        <v>178</v>
      </c>
      <c r="I650" s="22">
        <v>1</v>
      </c>
      <c r="K650" s="16">
        <v>40183</v>
      </c>
      <c r="L650" s="18">
        <v>1</v>
      </c>
    </row>
    <row r="651" spans="1:12">
      <c r="A651" s="21">
        <v>40184</v>
      </c>
      <c r="B651" s="20">
        <v>9.4</v>
      </c>
      <c r="C651" s="22">
        <f t="shared" si="35"/>
        <v>0.56999999999999995</v>
      </c>
      <c r="D651" s="22">
        <f t="shared" si="36"/>
        <v>0.58850574712643677</v>
      </c>
      <c r="E651" s="20">
        <v>57</v>
      </c>
      <c r="F651" s="20">
        <v>41</v>
      </c>
      <c r="G651" s="20">
        <v>256</v>
      </c>
      <c r="H651" s="20">
        <v>178</v>
      </c>
      <c r="I651" s="22">
        <v>1</v>
      </c>
      <c r="K651" s="16">
        <v>40184</v>
      </c>
      <c r="L651" s="18">
        <v>1</v>
      </c>
    </row>
    <row r="652" spans="1:12">
      <c r="A652" s="21">
        <v>40185</v>
      </c>
      <c r="B652" s="20">
        <v>9.5</v>
      </c>
      <c r="C652" s="22">
        <f t="shared" si="35"/>
        <v>0.56999999999999995</v>
      </c>
      <c r="D652" s="22">
        <f t="shared" si="36"/>
        <v>0.58850574712643677</v>
      </c>
      <c r="E652" s="20">
        <v>57</v>
      </c>
      <c r="F652" s="20">
        <v>41</v>
      </c>
      <c r="G652" s="20">
        <v>256</v>
      </c>
      <c r="H652" s="20">
        <v>178</v>
      </c>
      <c r="I652" s="22">
        <v>1</v>
      </c>
      <c r="K652" s="16">
        <v>40185</v>
      </c>
      <c r="L652" s="18">
        <v>1</v>
      </c>
    </row>
    <row r="653" spans="1:12">
      <c r="A653" s="21">
        <v>40186</v>
      </c>
      <c r="B653" s="20">
        <v>9.5</v>
      </c>
      <c r="C653" s="22">
        <f t="shared" si="35"/>
        <v>0.56999999999999995</v>
      </c>
      <c r="D653" s="22">
        <f t="shared" si="36"/>
        <v>0.58850574712643677</v>
      </c>
      <c r="E653" s="20">
        <v>57</v>
      </c>
      <c r="F653" s="20">
        <v>41</v>
      </c>
      <c r="G653" s="20">
        <v>256</v>
      </c>
      <c r="H653" s="20">
        <v>178</v>
      </c>
      <c r="I653" s="22">
        <v>1</v>
      </c>
      <c r="K653" s="16">
        <v>40186</v>
      </c>
      <c r="L653" s="18">
        <v>1</v>
      </c>
    </row>
    <row r="654" spans="1:12">
      <c r="A654" s="21">
        <v>40187</v>
      </c>
      <c r="B654" s="20">
        <v>9.5</v>
      </c>
      <c r="C654" s="22">
        <f t="shared" si="35"/>
        <v>0.56999999999999995</v>
      </c>
      <c r="D654" s="22">
        <f t="shared" si="36"/>
        <v>0.58850574712643677</v>
      </c>
      <c r="E654" s="20">
        <v>57</v>
      </c>
      <c r="F654" s="20">
        <v>41</v>
      </c>
      <c r="G654" s="20">
        <v>256</v>
      </c>
      <c r="H654" s="20">
        <v>178</v>
      </c>
      <c r="I654" s="22">
        <v>1</v>
      </c>
      <c r="K654" s="16">
        <v>40187</v>
      </c>
      <c r="L654" s="18">
        <v>1</v>
      </c>
    </row>
    <row r="655" spans="1:12">
      <c r="A655" s="21">
        <v>40188</v>
      </c>
      <c r="B655" s="20">
        <v>9.5</v>
      </c>
      <c r="C655" s="22">
        <f t="shared" si="35"/>
        <v>0.56999999999999995</v>
      </c>
      <c r="D655" s="22">
        <f t="shared" si="36"/>
        <v>0.58850574712643677</v>
      </c>
      <c r="E655" s="20">
        <v>57</v>
      </c>
      <c r="F655" s="20">
        <v>41</v>
      </c>
      <c r="G655" s="20">
        <v>256</v>
      </c>
      <c r="H655" s="20">
        <v>178</v>
      </c>
      <c r="I655" s="22">
        <v>1</v>
      </c>
      <c r="K655" s="16">
        <v>40188</v>
      </c>
      <c r="L655" s="18">
        <v>1</v>
      </c>
    </row>
    <row r="656" spans="1:12">
      <c r="A656" s="21">
        <v>40189</v>
      </c>
      <c r="B656" s="20">
        <v>9.8000000000000007</v>
      </c>
      <c r="C656" s="22">
        <f t="shared" si="35"/>
        <v>0.56999999999999995</v>
      </c>
      <c r="D656" s="22">
        <f t="shared" si="36"/>
        <v>0.58850574712643677</v>
      </c>
      <c r="E656" s="20">
        <v>57</v>
      </c>
      <c r="F656" s="20">
        <v>41</v>
      </c>
      <c r="G656" s="20">
        <v>256</v>
      </c>
      <c r="H656" s="20">
        <v>178</v>
      </c>
      <c r="I656" s="22">
        <v>1</v>
      </c>
      <c r="K656" s="16">
        <v>40189</v>
      </c>
      <c r="L656" s="18">
        <v>1</v>
      </c>
    </row>
    <row r="657" spans="1:12">
      <c r="A657" s="21">
        <v>40190</v>
      </c>
      <c r="B657" s="20">
        <v>9.4</v>
      </c>
      <c r="C657" s="22">
        <f t="shared" si="35"/>
        <v>0.56999999999999995</v>
      </c>
      <c r="D657" s="22">
        <f t="shared" si="36"/>
        <v>0.58850574712643677</v>
      </c>
      <c r="E657" s="20">
        <v>57</v>
      </c>
      <c r="F657" s="20">
        <v>41</v>
      </c>
      <c r="G657" s="20">
        <v>256</v>
      </c>
      <c r="H657" s="20">
        <v>178</v>
      </c>
      <c r="I657" s="22">
        <v>1</v>
      </c>
      <c r="K657" s="16">
        <v>40190</v>
      </c>
      <c r="L657" s="18">
        <v>1</v>
      </c>
    </row>
    <row r="658" spans="1:12">
      <c r="A658" s="21">
        <v>40544</v>
      </c>
      <c r="B658" s="20">
        <v>9.1</v>
      </c>
      <c r="C658" s="22">
        <f t="shared" si="35"/>
        <v>0.56999999999999995</v>
      </c>
      <c r="D658" s="22">
        <f t="shared" si="36"/>
        <v>0.58850574712643677</v>
      </c>
      <c r="E658" s="20">
        <v>57</v>
      </c>
      <c r="F658" s="20">
        <v>41</v>
      </c>
      <c r="G658" s="20">
        <v>256</v>
      </c>
      <c r="H658" s="20">
        <v>178</v>
      </c>
      <c r="I658" s="25">
        <v>1</v>
      </c>
      <c r="K658" s="16">
        <v>40544</v>
      </c>
      <c r="L658" s="18">
        <v>1</v>
      </c>
    </row>
    <row r="659" spans="1:12">
      <c r="A659" s="21">
        <v>40545</v>
      </c>
      <c r="B659" s="20">
        <v>9</v>
      </c>
      <c r="C659" s="22">
        <f t="shared" si="35"/>
        <v>0.51</v>
      </c>
      <c r="D659" s="22">
        <f t="shared" si="36"/>
        <v>0.44367816091954021</v>
      </c>
      <c r="E659" s="20">
        <v>51</v>
      </c>
      <c r="F659" s="20">
        <v>47</v>
      </c>
      <c r="G659" s="20">
        <v>193</v>
      </c>
      <c r="H659" s="20">
        <v>242</v>
      </c>
      <c r="I659" s="22">
        <v>1</v>
      </c>
      <c r="K659" s="16">
        <v>40545</v>
      </c>
      <c r="L659" s="18">
        <v>1</v>
      </c>
    </row>
    <row r="660" spans="1:12">
      <c r="A660" s="21">
        <v>40546</v>
      </c>
      <c r="B660" s="20">
        <v>9</v>
      </c>
      <c r="C660" s="22">
        <f t="shared" si="35"/>
        <v>0.51</v>
      </c>
      <c r="D660" s="22">
        <f t="shared" si="36"/>
        <v>0.44367816091954021</v>
      </c>
      <c r="E660" s="20">
        <v>51</v>
      </c>
      <c r="F660" s="20">
        <v>47</v>
      </c>
      <c r="G660" s="20">
        <v>193</v>
      </c>
      <c r="H660" s="20">
        <v>242</v>
      </c>
      <c r="I660" s="22">
        <v>1</v>
      </c>
      <c r="K660" s="16">
        <v>40546</v>
      </c>
      <c r="L660" s="18">
        <v>1</v>
      </c>
    </row>
    <row r="661" spans="1:12">
      <c r="A661" s="21">
        <v>40547</v>
      </c>
      <c r="B661" s="20">
        <v>9.1</v>
      </c>
      <c r="C661" s="22">
        <f t="shared" si="35"/>
        <v>0.51</v>
      </c>
      <c r="D661" s="22">
        <f t="shared" si="36"/>
        <v>0.44367816091954021</v>
      </c>
      <c r="E661" s="20">
        <v>51</v>
      </c>
      <c r="F661" s="20">
        <v>47</v>
      </c>
      <c r="G661" s="20">
        <v>193</v>
      </c>
      <c r="H661" s="20">
        <v>242</v>
      </c>
      <c r="I661" s="22">
        <v>1</v>
      </c>
      <c r="K661" s="16">
        <v>40547</v>
      </c>
      <c r="L661" s="18">
        <v>1</v>
      </c>
    </row>
    <row r="662" spans="1:12">
      <c r="A662" s="21">
        <v>40548</v>
      </c>
      <c r="B662" s="20">
        <v>9</v>
      </c>
      <c r="C662" s="22">
        <f t="shared" si="35"/>
        <v>0.51</v>
      </c>
      <c r="D662" s="22">
        <f t="shared" si="36"/>
        <v>0.44367816091954021</v>
      </c>
      <c r="E662" s="20">
        <v>51</v>
      </c>
      <c r="F662" s="20">
        <v>47</v>
      </c>
      <c r="G662" s="20">
        <v>193</v>
      </c>
      <c r="H662" s="20">
        <v>242</v>
      </c>
      <c r="I662" s="22">
        <v>1</v>
      </c>
      <c r="K662" s="16">
        <v>40548</v>
      </c>
      <c r="L662" s="18">
        <v>1</v>
      </c>
    </row>
    <row r="663" spans="1:12">
      <c r="A663" s="21">
        <v>40549</v>
      </c>
      <c r="B663" s="20">
        <v>9.1</v>
      </c>
      <c r="C663" s="22">
        <f t="shared" si="35"/>
        <v>0.51</v>
      </c>
      <c r="D663" s="22">
        <f t="shared" si="36"/>
        <v>0.44367816091954021</v>
      </c>
      <c r="E663" s="20">
        <v>51</v>
      </c>
      <c r="F663" s="20">
        <v>47</v>
      </c>
      <c r="G663" s="20">
        <v>193</v>
      </c>
      <c r="H663" s="20">
        <v>242</v>
      </c>
      <c r="I663" s="22">
        <v>1</v>
      </c>
      <c r="K663" s="16">
        <v>40549</v>
      </c>
      <c r="L663" s="18">
        <v>1</v>
      </c>
    </row>
    <row r="664" spans="1:12">
      <c r="A664" s="21">
        <v>40550</v>
      </c>
      <c r="B664" s="20">
        <v>9</v>
      </c>
      <c r="C664" s="22">
        <f t="shared" si="35"/>
        <v>0.51</v>
      </c>
      <c r="D664" s="22">
        <f t="shared" si="36"/>
        <v>0.44367816091954021</v>
      </c>
      <c r="E664" s="20">
        <v>51</v>
      </c>
      <c r="F664" s="20">
        <v>47</v>
      </c>
      <c r="G664" s="20">
        <v>193</v>
      </c>
      <c r="H664" s="20">
        <v>242</v>
      </c>
      <c r="I664" s="22">
        <v>1</v>
      </c>
      <c r="K664" s="16">
        <v>40550</v>
      </c>
      <c r="L664" s="18">
        <v>1</v>
      </c>
    </row>
    <row r="665" spans="1:12">
      <c r="A665" s="21">
        <v>40551</v>
      </c>
      <c r="B665" s="20">
        <v>9</v>
      </c>
      <c r="C665" s="22">
        <f t="shared" si="35"/>
        <v>0.51</v>
      </c>
      <c r="D665" s="22">
        <f t="shared" si="36"/>
        <v>0.44367816091954021</v>
      </c>
      <c r="E665" s="20">
        <v>51</v>
      </c>
      <c r="F665" s="20">
        <v>47</v>
      </c>
      <c r="G665" s="20">
        <v>193</v>
      </c>
      <c r="H665" s="20">
        <v>242</v>
      </c>
      <c r="I665" s="22">
        <v>1</v>
      </c>
      <c r="K665" s="16">
        <v>40551</v>
      </c>
      <c r="L665" s="18">
        <v>1</v>
      </c>
    </row>
    <row r="666" spans="1:12">
      <c r="A666" s="21">
        <v>40552</v>
      </c>
      <c r="B666" s="20">
        <v>9</v>
      </c>
      <c r="C666" s="22">
        <f t="shared" si="35"/>
        <v>0.51</v>
      </c>
      <c r="D666" s="22">
        <f t="shared" si="36"/>
        <v>0.44367816091954021</v>
      </c>
      <c r="E666" s="20">
        <v>51</v>
      </c>
      <c r="F666" s="20">
        <v>47</v>
      </c>
      <c r="G666" s="20">
        <v>193</v>
      </c>
      <c r="H666" s="20">
        <v>242</v>
      </c>
      <c r="I666" s="22">
        <v>1</v>
      </c>
      <c r="K666" s="16">
        <v>40552</v>
      </c>
      <c r="L666" s="18">
        <v>1</v>
      </c>
    </row>
    <row r="667" spans="1:12">
      <c r="A667" s="21">
        <v>40553</v>
      </c>
      <c r="B667" s="20">
        <v>8.8000000000000007</v>
      </c>
      <c r="C667" s="22">
        <f t="shared" si="35"/>
        <v>0.51</v>
      </c>
      <c r="D667" s="22">
        <f t="shared" si="36"/>
        <v>0.44367816091954021</v>
      </c>
      <c r="E667" s="20">
        <v>51</v>
      </c>
      <c r="F667" s="20">
        <v>47</v>
      </c>
      <c r="G667" s="20">
        <v>193</v>
      </c>
      <c r="H667" s="20">
        <v>242</v>
      </c>
      <c r="I667" s="22">
        <v>1</v>
      </c>
      <c r="K667" s="16">
        <v>40553</v>
      </c>
      <c r="L667" s="18">
        <v>1</v>
      </c>
    </row>
    <row r="668" spans="1:12">
      <c r="A668" s="21">
        <v>40554</v>
      </c>
      <c r="B668" s="20">
        <v>8.6</v>
      </c>
      <c r="C668" s="22">
        <f t="shared" si="35"/>
        <v>0.51</v>
      </c>
      <c r="D668" s="22">
        <f t="shared" si="36"/>
        <v>0.44367816091954021</v>
      </c>
      <c r="E668" s="20">
        <v>51</v>
      </c>
      <c r="F668" s="20">
        <v>47</v>
      </c>
      <c r="G668" s="20">
        <v>193</v>
      </c>
      <c r="H668" s="20">
        <v>242</v>
      </c>
      <c r="I668" s="22">
        <v>1</v>
      </c>
      <c r="K668" s="16">
        <v>40554</v>
      </c>
      <c r="L668" s="18">
        <v>1</v>
      </c>
    </row>
    <row r="669" spans="1:12">
      <c r="A669" s="21">
        <v>40555</v>
      </c>
      <c r="B669" s="20">
        <v>8.5</v>
      </c>
      <c r="C669" s="22">
        <f t="shared" si="35"/>
        <v>0.51</v>
      </c>
      <c r="D669" s="22">
        <f t="shared" si="36"/>
        <v>0.44367816091954021</v>
      </c>
      <c r="E669" s="20">
        <v>51</v>
      </c>
      <c r="F669" s="20">
        <v>47</v>
      </c>
      <c r="G669" s="20">
        <v>193</v>
      </c>
      <c r="H669" s="20">
        <v>242</v>
      </c>
      <c r="I669" s="22">
        <v>1</v>
      </c>
      <c r="K669" s="16">
        <v>40555</v>
      </c>
      <c r="L669" s="18">
        <v>1</v>
      </c>
    </row>
    <row r="670" spans="1:12">
      <c r="A670" s="21">
        <v>40909</v>
      </c>
      <c r="B670" s="20">
        <v>8.1999999999999993</v>
      </c>
      <c r="C670" s="22">
        <f t="shared" si="35"/>
        <v>0.51</v>
      </c>
      <c r="D670" s="22">
        <f t="shared" si="36"/>
        <v>0.44367816091954021</v>
      </c>
      <c r="E670" s="20">
        <v>51</v>
      </c>
      <c r="F670" s="20">
        <v>47</v>
      </c>
      <c r="G670" s="20">
        <v>193</v>
      </c>
      <c r="H670" s="20">
        <v>242</v>
      </c>
      <c r="I670" s="22">
        <v>1</v>
      </c>
      <c r="K670" s="16">
        <v>40909</v>
      </c>
      <c r="L670" s="18">
        <v>1</v>
      </c>
    </row>
    <row r="671" spans="1:12">
      <c r="A671" s="21">
        <v>40910</v>
      </c>
      <c r="B671" s="20">
        <v>8.3000000000000007</v>
      </c>
      <c r="C671" s="22">
        <f t="shared" ref="C671:C703" si="37">(E671/100)</f>
        <v>0.51</v>
      </c>
      <c r="D671" s="22">
        <f t="shared" ref="D671:D703" si="38">G671/435</f>
        <v>0.44367816091954021</v>
      </c>
      <c r="E671" s="20">
        <v>51</v>
      </c>
      <c r="F671" s="20">
        <v>47</v>
      </c>
      <c r="G671" s="20">
        <v>193</v>
      </c>
      <c r="H671" s="20">
        <v>242</v>
      </c>
      <c r="I671" s="22">
        <v>1</v>
      </c>
      <c r="K671" s="16">
        <v>40910</v>
      </c>
      <c r="L671" s="18">
        <v>1</v>
      </c>
    </row>
    <row r="672" spans="1:12">
      <c r="A672" s="21">
        <v>40911</v>
      </c>
      <c r="B672" s="20">
        <v>8.1999999999999993</v>
      </c>
      <c r="C672" s="22">
        <f t="shared" si="37"/>
        <v>0.51</v>
      </c>
      <c r="D672" s="22">
        <f t="shared" si="38"/>
        <v>0.44367816091954021</v>
      </c>
      <c r="E672" s="20">
        <v>51</v>
      </c>
      <c r="F672" s="20">
        <v>47</v>
      </c>
      <c r="G672" s="20">
        <v>193</v>
      </c>
      <c r="H672" s="20">
        <v>242</v>
      </c>
      <c r="I672" s="22">
        <v>1</v>
      </c>
      <c r="K672" s="16">
        <v>40911</v>
      </c>
      <c r="L672" s="18">
        <v>1</v>
      </c>
    </row>
    <row r="673" spans="1:12">
      <c r="A673" s="21">
        <v>40912</v>
      </c>
      <c r="B673" s="20">
        <v>8.1999999999999993</v>
      </c>
      <c r="C673" s="22">
        <f t="shared" si="37"/>
        <v>0.51</v>
      </c>
      <c r="D673" s="22">
        <f t="shared" si="38"/>
        <v>0.44367816091954021</v>
      </c>
      <c r="E673" s="20">
        <v>51</v>
      </c>
      <c r="F673" s="20">
        <v>47</v>
      </c>
      <c r="G673" s="20">
        <v>193</v>
      </c>
      <c r="H673" s="20">
        <v>242</v>
      </c>
      <c r="I673" s="22">
        <v>1</v>
      </c>
      <c r="K673" s="16">
        <v>40912</v>
      </c>
      <c r="L673" s="18">
        <v>1</v>
      </c>
    </row>
    <row r="674" spans="1:12">
      <c r="A674" s="21">
        <v>40913</v>
      </c>
      <c r="B674" s="20">
        <v>8.1999999999999993</v>
      </c>
      <c r="C674" s="22">
        <f t="shared" si="37"/>
        <v>0.51</v>
      </c>
      <c r="D674" s="22">
        <f t="shared" si="38"/>
        <v>0.44367816091954021</v>
      </c>
      <c r="E674" s="20">
        <v>51</v>
      </c>
      <c r="F674" s="20">
        <v>47</v>
      </c>
      <c r="G674" s="20">
        <v>193</v>
      </c>
      <c r="H674" s="20">
        <v>242</v>
      </c>
      <c r="I674" s="22">
        <v>1</v>
      </c>
      <c r="K674" s="16">
        <v>40913</v>
      </c>
      <c r="L674" s="18">
        <v>1</v>
      </c>
    </row>
    <row r="675" spans="1:12">
      <c r="A675" s="21">
        <v>40914</v>
      </c>
      <c r="B675" s="20">
        <v>8.1999999999999993</v>
      </c>
      <c r="C675" s="22">
        <f t="shared" si="37"/>
        <v>0.51</v>
      </c>
      <c r="D675" s="22">
        <f t="shared" si="38"/>
        <v>0.44367816091954021</v>
      </c>
      <c r="E675" s="20">
        <v>51</v>
      </c>
      <c r="F675" s="20">
        <v>47</v>
      </c>
      <c r="G675" s="20">
        <v>193</v>
      </c>
      <c r="H675" s="20">
        <v>242</v>
      </c>
      <c r="I675" s="22">
        <v>1</v>
      </c>
      <c r="K675" s="16">
        <v>40914</v>
      </c>
      <c r="L675" s="18">
        <v>1</v>
      </c>
    </row>
    <row r="676" spans="1:12">
      <c r="A676" s="21">
        <v>40915</v>
      </c>
      <c r="B676" s="20">
        <v>8.1999999999999993</v>
      </c>
      <c r="C676" s="22">
        <f t="shared" si="37"/>
        <v>0.51</v>
      </c>
      <c r="D676" s="22">
        <f t="shared" si="38"/>
        <v>0.44367816091954021</v>
      </c>
      <c r="E676" s="20">
        <v>51</v>
      </c>
      <c r="F676" s="20">
        <v>47</v>
      </c>
      <c r="G676" s="20">
        <v>193</v>
      </c>
      <c r="H676" s="20">
        <v>242</v>
      </c>
      <c r="I676" s="22">
        <v>1</v>
      </c>
      <c r="K676" s="16">
        <v>40915</v>
      </c>
      <c r="L676" s="18">
        <v>1</v>
      </c>
    </row>
    <row r="677" spans="1:12">
      <c r="A677" s="21">
        <v>40916</v>
      </c>
      <c r="B677" s="20">
        <v>8.1</v>
      </c>
      <c r="C677" s="22">
        <f t="shared" si="37"/>
        <v>0.51</v>
      </c>
      <c r="D677" s="22">
        <f t="shared" si="38"/>
        <v>0.44367816091954021</v>
      </c>
      <c r="E677" s="20">
        <v>51</v>
      </c>
      <c r="F677" s="20">
        <v>47</v>
      </c>
      <c r="G677" s="20">
        <v>193</v>
      </c>
      <c r="H677" s="20">
        <v>242</v>
      </c>
      <c r="I677" s="22">
        <v>1</v>
      </c>
      <c r="K677" s="16">
        <v>40916</v>
      </c>
      <c r="L677" s="18">
        <v>1</v>
      </c>
    </row>
    <row r="678" spans="1:12">
      <c r="A678" s="21">
        <v>40917</v>
      </c>
      <c r="B678" s="20">
        <v>7.8</v>
      </c>
      <c r="C678" s="22">
        <f t="shared" si="37"/>
        <v>0.51</v>
      </c>
      <c r="D678" s="22">
        <f t="shared" si="38"/>
        <v>0.44367816091954021</v>
      </c>
      <c r="E678" s="20">
        <v>51</v>
      </c>
      <c r="F678" s="20">
        <v>47</v>
      </c>
      <c r="G678" s="20">
        <v>193</v>
      </c>
      <c r="H678" s="20">
        <v>242</v>
      </c>
      <c r="I678" s="22">
        <v>1</v>
      </c>
      <c r="K678" s="16">
        <v>40917</v>
      </c>
      <c r="L678" s="18">
        <v>1</v>
      </c>
    </row>
    <row r="679" spans="1:12">
      <c r="A679" s="21">
        <v>40918</v>
      </c>
      <c r="B679" s="20">
        <v>7.8</v>
      </c>
      <c r="C679" s="22">
        <f t="shared" si="37"/>
        <v>0.51</v>
      </c>
      <c r="D679" s="22">
        <f t="shared" si="38"/>
        <v>0.44367816091954021</v>
      </c>
      <c r="E679" s="20">
        <v>51</v>
      </c>
      <c r="F679" s="20">
        <v>47</v>
      </c>
      <c r="G679" s="20">
        <v>193</v>
      </c>
      <c r="H679" s="20">
        <v>242</v>
      </c>
      <c r="I679" s="22">
        <v>1</v>
      </c>
      <c r="K679" s="16">
        <v>40918</v>
      </c>
      <c r="L679" s="18">
        <v>1</v>
      </c>
    </row>
    <row r="680" spans="1:12">
      <c r="A680" s="21">
        <v>40919</v>
      </c>
      <c r="B680" s="20">
        <v>7.8</v>
      </c>
      <c r="C680" s="22">
        <f t="shared" si="37"/>
        <v>0.51</v>
      </c>
      <c r="D680" s="22">
        <f t="shared" si="38"/>
        <v>0.44367816091954021</v>
      </c>
      <c r="E680" s="20">
        <v>51</v>
      </c>
      <c r="F680" s="20">
        <v>47</v>
      </c>
      <c r="G680" s="20">
        <v>193</v>
      </c>
      <c r="H680" s="20">
        <v>242</v>
      </c>
      <c r="I680" s="22">
        <v>1</v>
      </c>
      <c r="K680" s="16">
        <v>40919</v>
      </c>
      <c r="L680" s="18">
        <v>1</v>
      </c>
    </row>
    <row r="681" spans="1:12">
      <c r="A681" s="21">
        <v>40920</v>
      </c>
      <c r="B681" s="20">
        <v>7.9</v>
      </c>
      <c r="C681" s="22">
        <f t="shared" si="37"/>
        <v>0.51</v>
      </c>
      <c r="D681" s="22">
        <f t="shared" si="38"/>
        <v>0.44367816091954021</v>
      </c>
      <c r="E681" s="20">
        <v>51</v>
      </c>
      <c r="F681" s="20">
        <v>47</v>
      </c>
      <c r="G681" s="20">
        <v>193</v>
      </c>
      <c r="H681" s="20">
        <v>242</v>
      </c>
      <c r="I681" s="22">
        <v>1</v>
      </c>
      <c r="K681" s="16">
        <v>40920</v>
      </c>
      <c r="L681" s="18">
        <v>1</v>
      </c>
    </row>
    <row r="682" spans="1:12">
      <c r="A682" s="21">
        <v>41275</v>
      </c>
      <c r="B682" s="20">
        <v>7.9</v>
      </c>
      <c r="C682" s="22">
        <f t="shared" si="37"/>
        <v>0.51</v>
      </c>
      <c r="D682" s="22">
        <f t="shared" si="38"/>
        <v>0.44367816091954021</v>
      </c>
      <c r="E682" s="20">
        <v>51</v>
      </c>
      <c r="F682" s="20">
        <v>47</v>
      </c>
      <c r="G682" s="20">
        <v>193</v>
      </c>
      <c r="H682" s="20">
        <v>242</v>
      </c>
      <c r="I682" s="25">
        <v>1</v>
      </c>
      <c r="K682" s="16">
        <v>41275</v>
      </c>
      <c r="L682" s="18">
        <v>1</v>
      </c>
    </row>
    <row r="683" spans="1:12">
      <c r="A683" s="21">
        <v>41276</v>
      </c>
      <c r="B683" s="20">
        <v>7.7</v>
      </c>
      <c r="C683" s="22">
        <f t="shared" si="37"/>
        <v>0.54</v>
      </c>
      <c r="D683" s="22">
        <f t="shared" si="38"/>
        <v>0.46206896551724136</v>
      </c>
      <c r="E683" s="20">
        <v>54</v>
      </c>
      <c r="F683" s="20">
        <v>45</v>
      </c>
      <c r="G683" s="20">
        <v>201</v>
      </c>
      <c r="H683" s="20">
        <v>234</v>
      </c>
      <c r="I683" s="22">
        <v>1</v>
      </c>
      <c r="K683" s="16">
        <v>41276</v>
      </c>
      <c r="L683" s="18">
        <v>1</v>
      </c>
    </row>
    <row r="684" spans="1:12">
      <c r="A684" s="21">
        <v>41277</v>
      </c>
      <c r="B684" s="20">
        <v>7.5</v>
      </c>
      <c r="C684" s="22">
        <f t="shared" si="37"/>
        <v>0.54</v>
      </c>
      <c r="D684" s="22">
        <f t="shared" si="38"/>
        <v>0.46206896551724136</v>
      </c>
      <c r="E684" s="20">
        <v>54</v>
      </c>
      <c r="F684" s="20">
        <v>45</v>
      </c>
      <c r="G684" s="20">
        <v>201</v>
      </c>
      <c r="H684" s="20">
        <v>234</v>
      </c>
      <c r="I684" s="22">
        <v>1</v>
      </c>
      <c r="K684" s="16">
        <v>41277</v>
      </c>
      <c r="L684" s="18">
        <v>1</v>
      </c>
    </row>
    <row r="685" spans="1:12">
      <c r="A685" s="21">
        <v>41278</v>
      </c>
      <c r="B685" s="20">
        <v>7.5</v>
      </c>
      <c r="C685" s="22">
        <f t="shared" si="37"/>
        <v>0.54</v>
      </c>
      <c r="D685" s="22">
        <f t="shared" si="38"/>
        <v>0.46206896551724136</v>
      </c>
      <c r="E685" s="20">
        <v>54</v>
      </c>
      <c r="F685" s="20">
        <v>45</v>
      </c>
      <c r="G685" s="20">
        <v>201</v>
      </c>
      <c r="H685" s="20">
        <v>234</v>
      </c>
      <c r="I685" s="22">
        <v>1</v>
      </c>
      <c r="K685" s="16">
        <v>41278</v>
      </c>
      <c r="L685" s="18">
        <v>1</v>
      </c>
    </row>
    <row r="686" spans="1:12">
      <c r="A686" s="21">
        <v>41279</v>
      </c>
      <c r="B686" s="20">
        <v>7.5</v>
      </c>
      <c r="C686" s="22">
        <f t="shared" si="37"/>
        <v>0.54</v>
      </c>
      <c r="D686" s="22">
        <f t="shared" si="38"/>
        <v>0.46206896551724136</v>
      </c>
      <c r="E686" s="20">
        <v>54</v>
      </c>
      <c r="F686" s="20">
        <v>45</v>
      </c>
      <c r="G686" s="20">
        <v>201</v>
      </c>
      <c r="H686" s="20">
        <v>234</v>
      </c>
      <c r="I686" s="22">
        <v>1</v>
      </c>
      <c r="K686" s="16">
        <v>41279</v>
      </c>
      <c r="L686" s="18">
        <v>1</v>
      </c>
    </row>
    <row r="687" spans="1:12">
      <c r="A687" s="21">
        <v>41280</v>
      </c>
      <c r="B687" s="20">
        <v>7.5</v>
      </c>
      <c r="C687" s="22">
        <f t="shared" si="37"/>
        <v>0.54</v>
      </c>
      <c r="D687" s="22">
        <f t="shared" si="38"/>
        <v>0.46206896551724136</v>
      </c>
      <c r="E687" s="20">
        <v>54</v>
      </c>
      <c r="F687" s="20">
        <v>45</v>
      </c>
      <c r="G687" s="20">
        <v>201</v>
      </c>
      <c r="H687" s="20">
        <v>234</v>
      </c>
      <c r="I687" s="22">
        <v>1</v>
      </c>
      <c r="K687" s="16">
        <v>41280</v>
      </c>
      <c r="L687" s="18">
        <v>1</v>
      </c>
    </row>
    <row r="688" spans="1:12">
      <c r="A688" s="21">
        <v>41281</v>
      </c>
      <c r="B688" s="20">
        <v>7.3</v>
      </c>
      <c r="C688" s="22">
        <f t="shared" si="37"/>
        <v>0.54</v>
      </c>
      <c r="D688" s="22">
        <f t="shared" si="38"/>
        <v>0.46206896551724136</v>
      </c>
      <c r="E688" s="20">
        <v>54</v>
      </c>
      <c r="F688" s="20">
        <v>45</v>
      </c>
      <c r="G688" s="20">
        <v>201</v>
      </c>
      <c r="H688" s="20">
        <v>234</v>
      </c>
      <c r="I688" s="22">
        <v>1</v>
      </c>
      <c r="K688" s="16">
        <v>41281</v>
      </c>
      <c r="L688" s="18">
        <v>1</v>
      </c>
    </row>
    <row r="689" spans="1:12">
      <c r="A689" s="21">
        <v>41282</v>
      </c>
      <c r="B689" s="20">
        <v>7.2</v>
      </c>
      <c r="C689" s="22">
        <f t="shared" si="37"/>
        <v>0.54</v>
      </c>
      <c r="D689" s="22">
        <f t="shared" si="38"/>
        <v>0.46206896551724136</v>
      </c>
      <c r="E689" s="20">
        <v>54</v>
      </c>
      <c r="F689" s="20">
        <v>45</v>
      </c>
      <c r="G689" s="20">
        <v>201</v>
      </c>
      <c r="H689" s="20">
        <v>234</v>
      </c>
      <c r="I689" s="22">
        <v>1</v>
      </c>
      <c r="K689" s="16">
        <v>41282</v>
      </c>
      <c r="L689" s="18">
        <v>1</v>
      </c>
    </row>
    <row r="690" spans="1:12">
      <c r="A690" s="21">
        <v>41283</v>
      </c>
      <c r="B690" s="20">
        <v>7.2</v>
      </c>
      <c r="C690" s="22">
        <f t="shared" si="37"/>
        <v>0.54</v>
      </c>
      <c r="D690" s="22">
        <f t="shared" si="38"/>
        <v>0.46206896551724136</v>
      </c>
      <c r="E690" s="20">
        <v>54</v>
      </c>
      <c r="F690" s="20">
        <v>45</v>
      </c>
      <c r="G690" s="20">
        <v>201</v>
      </c>
      <c r="H690" s="20">
        <v>234</v>
      </c>
      <c r="I690" s="22">
        <v>1</v>
      </c>
      <c r="K690" s="16">
        <v>41283</v>
      </c>
      <c r="L690" s="18">
        <v>1</v>
      </c>
    </row>
    <row r="691" spans="1:12">
      <c r="A691" s="21">
        <v>41284</v>
      </c>
      <c r="B691" s="20">
        <v>7.2</v>
      </c>
      <c r="C691" s="22">
        <f t="shared" si="37"/>
        <v>0.54</v>
      </c>
      <c r="D691" s="22">
        <f t="shared" si="38"/>
        <v>0.46206896551724136</v>
      </c>
      <c r="E691" s="20">
        <v>54</v>
      </c>
      <c r="F691" s="20">
        <v>45</v>
      </c>
      <c r="G691" s="20">
        <v>201</v>
      </c>
      <c r="H691" s="20">
        <v>234</v>
      </c>
      <c r="I691" s="22">
        <v>1</v>
      </c>
      <c r="K691" s="16">
        <v>41284</v>
      </c>
      <c r="L691" s="18">
        <v>1</v>
      </c>
    </row>
    <row r="692" spans="1:12">
      <c r="A692" s="21">
        <v>41285</v>
      </c>
      <c r="B692" s="20">
        <v>7</v>
      </c>
      <c r="C692" s="22">
        <f t="shared" si="37"/>
        <v>0.54</v>
      </c>
      <c r="D692" s="22">
        <f t="shared" si="38"/>
        <v>0.46206896551724136</v>
      </c>
      <c r="E692" s="20">
        <v>54</v>
      </c>
      <c r="F692" s="20">
        <v>45</v>
      </c>
      <c r="G692" s="20">
        <v>201</v>
      </c>
      <c r="H692" s="20">
        <v>234</v>
      </c>
      <c r="I692" s="22">
        <v>1</v>
      </c>
      <c r="K692" s="16">
        <v>41285</v>
      </c>
      <c r="L692" s="18">
        <v>1</v>
      </c>
    </row>
    <row r="693" spans="1:12">
      <c r="A693" s="21">
        <v>41286</v>
      </c>
      <c r="B693" s="20">
        <v>6.7</v>
      </c>
      <c r="C693" s="22">
        <f t="shared" si="37"/>
        <v>0.54</v>
      </c>
      <c r="D693" s="22">
        <f t="shared" si="38"/>
        <v>0.46206896551724136</v>
      </c>
      <c r="E693" s="20">
        <v>54</v>
      </c>
      <c r="F693" s="20">
        <v>45</v>
      </c>
      <c r="G693" s="20">
        <v>201</v>
      </c>
      <c r="H693" s="20">
        <v>234</v>
      </c>
      <c r="I693" s="22">
        <v>1</v>
      </c>
      <c r="K693" s="16">
        <v>41286</v>
      </c>
      <c r="L693" s="18">
        <v>1</v>
      </c>
    </row>
    <row r="694" spans="1:12">
      <c r="A694" s="21">
        <v>41640</v>
      </c>
      <c r="B694" s="20">
        <v>6.6</v>
      </c>
      <c r="C694" s="22">
        <f t="shared" si="37"/>
        <v>0.54</v>
      </c>
      <c r="D694" s="22">
        <f t="shared" si="38"/>
        <v>0.46206896551724136</v>
      </c>
      <c r="E694" s="20">
        <v>54</v>
      </c>
      <c r="F694" s="20">
        <v>45</v>
      </c>
      <c r="G694" s="20">
        <v>201</v>
      </c>
      <c r="H694" s="20">
        <v>234</v>
      </c>
      <c r="I694" s="22">
        <v>1</v>
      </c>
      <c r="K694" s="16">
        <v>41640</v>
      </c>
      <c r="L694" s="18">
        <v>1</v>
      </c>
    </row>
    <row r="695" spans="1:12">
      <c r="A695" s="21">
        <v>41641</v>
      </c>
      <c r="B695" s="20">
        <v>6.7</v>
      </c>
      <c r="C695" s="22">
        <f t="shared" si="37"/>
        <v>0.54</v>
      </c>
      <c r="D695" s="22">
        <f t="shared" si="38"/>
        <v>0.46206896551724136</v>
      </c>
      <c r="E695" s="20">
        <v>54</v>
      </c>
      <c r="F695" s="20">
        <v>45</v>
      </c>
      <c r="G695" s="20">
        <v>201</v>
      </c>
      <c r="H695" s="20">
        <v>234</v>
      </c>
      <c r="I695" s="22">
        <v>1</v>
      </c>
      <c r="K695" s="16">
        <v>41641</v>
      </c>
      <c r="L695" s="18">
        <v>1</v>
      </c>
    </row>
    <row r="696" spans="1:12">
      <c r="A696" s="21">
        <v>41642</v>
      </c>
      <c r="B696" s="20">
        <v>6.7</v>
      </c>
      <c r="C696" s="22">
        <f t="shared" si="37"/>
        <v>0.54</v>
      </c>
      <c r="D696" s="22">
        <f t="shared" si="38"/>
        <v>0.46206896551724136</v>
      </c>
      <c r="E696" s="20">
        <v>54</v>
      </c>
      <c r="F696" s="20">
        <v>45</v>
      </c>
      <c r="G696" s="20">
        <v>201</v>
      </c>
      <c r="H696" s="20">
        <v>234</v>
      </c>
      <c r="I696" s="22">
        <v>1</v>
      </c>
      <c r="K696" s="16">
        <v>41642</v>
      </c>
      <c r="L696" s="18">
        <v>1</v>
      </c>
    </row>
    <row r="697" spans="1:12">
      <c r="A697" s="21">
        <v>41643</v>
      </c>
      <c r="B697" s="20">
        <v>6.3</v>
      </c>
      <c r="C697" s="22">
        <f t="shared" si="37"/>
        <v>0.54</v>
      </c>
      <c r="D697" s="22">
        <f t="shared" si="38"/>
        <v>0.46206896551724136</v>
      </c>
      <c r="E697" s="20">
        <v>54</v>
      </c>
      <c r="F697" s="20">
        <v>45</v>
      </c>
      <c r="G697" s="20">
        <v>201</v>
      </c>
      <c r="H697" s="20">
        <v>234</v>
      </c>
      <c r="I697" s="22">
        <v>1</v>
      </c>
      <c r="K697" s="16">
        <v>41643</v>
      </c>
      <c r="L697" s="18">
        <v>1</v>
      </c>
    </row>
    <row r="698" spans="1:12">
      <c r="A698" s="21">
        <v>41644</v>
      </c>
      <c r="B698" s="20">
        <v>6.3</v>
      </c>
      <c r="C698" s="22">
        <f t="shared" si="37"/>
        <v>0.54</v>
      </c>
      <c r="D698" s="22">
        <f t="shared" si="38"/>
        <v>0.46206896551724136</v>
      </c>
      <c r="E698" s="20">
        <v>54</v>
      </c>
      <c r="F698" s="20">
        <v>45</v>
      </c>
      <c r="G698" s="20">
        <v>201</v>
      </c>
      <c r="H698" s="20">
        <v>234</v>
      </c>
      <c r="I698" s="22">
        <v>1</v>
      </c>
      <c r="K698" s="16">
        <v>41644</v>
      </c>
      <c r="L698" s="18">
        <v>1</v>
      </c>
    </row>
    <row r="699" spans="1:12">
      <c r="A699" s="21">
        <v>41645</v>
      </c>
      <c r="B699" s="20">
        <v>6.1</v>
      </c>
      <c r="C699" s="22">
        <f t="shared" si="37"/>
        <v>0.54</v>
      </c>
      <c r="D699" s="22">
        <f t="shared" si="38"/>
        <v>0.46206896551724136</v>
      </c>
      <c r="E699" s="20">
        <v>54</v>
      </c>
      <c r="F699" s="20">
        <v>45</v>
      </c>
      <c r="G699" s="20">
        <v>201</v>
      </c>
      <c r="H699" s="20">
        <v>234</v>
      </c>
      <c r="I699" s="22">
        <v>1</v>
      </c>
      <c r="K699" s="16">
        <v>41645</v>
      </c>
      <c r="L699" s="18">
        <v>1</v>
      </c>
    </row>
    <row r="700" spans="1:12">
      <c r="A700" s="21">
        <v>41646</v>
      </c>
      <c r="B700" s="20">
        <v>6.2</v>
      </c>
      <c r="C700" s="22">
        <f t="shared" si="37"/>
        <v>0.54</v>
      </c>
      <c r="D700" s="22">
        <f t="shared" si="38"/>
        <v>0.46206896551724136</v>
      </c>
      <c r="E700" s="20">
        <v>54</v>
      </c>
      <c r="F700" s="20">
        <v>45</v>
      </c>
      <c r="G700" s="20">
        <v>201</v>
      </c>
      <c r="H700" s="20">
        <v>234</v>
      </c>
      <c r="I700" s="22">
        <v>1</v>
      </c>
      <c r="K700" s="16">
        <v>41646</v>
      </c>
      <c r="L700" s="18">
        <v>1</v>
      </c>
    </row>
    <row r="701" spans="1:12">
      <c r="A701" s="21">
        <v>41647</v>
      </c>
      <c r="B701" s="20">
        <v>6.1</v>
      </c>
      <c r="C701" s="22">
        <f t="shared" si="37"/>
        <v>0.54</v>
      </c>
      <c r="D701" s="22">
        <f t="shared" si="38"/>
        <v>0.46206896551724136</v>
      </c>
      <c r="E701" s="20">
        <v>54</v>
      </c>
      <c r="F701" s="20">
        <v>45</v>
      </c>
      <c r="G701" s="20">
        <v>201</v>
      </c>
      <c r="H701" s="20">
        <v>234</v>
      </c>
      <c r="I701" s="22">
        <v>1</v>
      </c>
      <c r="K701" s="16">
        <v>41647</v>
      </c>
      <c r="L701" s="18">
        <v>1</v>
      </c>
    </row>
    <row r="702" spans="1:12">
      <c r="A702" s="21">
        <v>41648</v>
      </c>
      <c r="B702" s="20">
        <v>5.9</v>
      </c>
      <c r="C702" s="22">
        <f t="shared" si="37"/>
        <v>0.54</v>
      </c>
      <c r="D702" s="22">
        <f t="shared" si="38"/>
        <v>0.46206896551724136</v>
      </c>
      <c r="E702" s="20">
        <v>54</v>
      </c>
      <c r="F702" s="20">
        <v>45</v>
      </c>
      <c r="G702" s="20">
        <v>201</v>
      </c>
      <c r="H702" s="20">
        <v>234</v>
      </c>
      <c r="I702" s="22">
        <v>1</v>
      </c>
      <c r="K702" s="16">
        <v>41648</v>
      </c>
      <c r="L702" s="18">
        <v>1</v>
      </c>
    </row>
    <row r="703" spans="1:12">
      <c r="A703" s="21">
        <v>41649</v>
      </c>
      <c r="C703" s="22">
        <f t="shared" si="37"/>
        <v>0.54</v>
      </c>
      <c r="D703" s="22">
        <f t="shared" si="38"/>
        <v>0.46206896551724136</v>
      </c>
      <c r="E703" s="20">
        <v>54</v>
      </c>
      <c r="F703" s="20">
        <v>45</v>
      </c>
      <c r="G703" s="20">
        <v>201</v>
      </c>
      <c r="H703" s="20">
        <v>234</v>
      </c>
      <c r="I703" s="22">
        <v>1</v>
      </c>
      <c r="K703" s="16">
        <v>41649</v>
      </c>
      <c r="L703" s="18">
        <v>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E622"/>
  <sheetViews>
    <sheetView tabSelected="1" zoomScaleNormal="100" workbookViewId="0"/>
  </sheetViews>
  <sheetFormatPr defaultRowHeight="15.75"/>
  <cols>
    <col min="1" max="1" width="12" style="99" customWidth="1"/>
    <col min="2" max="2" width="24.85546875" style="100" customWidth="1"/>
    <col min="3" max="3" width="22.85546875" style="101" customWidth="1"/>
    <col min="4" max="4" width="21.140625" style="101" customWidth="1"/>
    <col min="5" max="5" width="18.140625" style="100" customWidth="1"/>
    <col min="6" max="6" width="18.42578125" style="100" customWidth="1"/>
    <col min="7" max="7" width="17.140625" style="100" customWidth="1"/>
    <col min="8" max="8" width="16.140625" style="100" customWidth="1"/>
    <col min="9" max="9" width="35.85546875" style="100" customWidth="1"/>
    <col min="10" max="10" width="17" style="101" customWidth="1"/>
    <col min="11" max="11" width="33.85546875" style="100" customWidth="1"/>
    <col min="12" max="12" width="54.140625" style="101" customWidth="1"/>
    <col min="13" max="13" width="48" style="101" customWidth="1"/>
    <col min="14" max="14" width="47.85546875" style="101" customWidth="1"/>
    <col min="15" max="15" width="48.5703125" style="101" customWidth="1"/>
    <col min="16" max="16" width="30.5703125" style="100" customWidth="1"/>
    <col min="17" max="17" width="19.42578125" style="100" customWidth="1"/>
    <col min="18" max="18" width="51.5703125" style="125" customWidth="1"/>
    <col min="19" max="19" width="57.5703125" style="121" customWidth="1"/>
    <col min="20" max="20" width="50" style="121" customWidth="1"/>
    <col min="21" max="21" width="49.42578125" style="121" customWidth="1"/>
    <col min="22" max="22" width="53.5703125" style="121" customWidth="1"/>
    <col min="23" max="23" width="24" style="121" hidden="1" customWidth="1"/>
    <col min="24" max="24" width="15.85546875" style="100" customWidth="1"/>
    <col min="25" max="25" width="21" style="100" customWidth="1"/>
    <col min="26" max="26" width="23.42578125" style="100" customWidth="1"/>
    <col min="27" max="27" width="26.7109375" style="125" customWidth="1"/>
    <col min="28" max="28" width="18.42578125" style="121" hidden="1" customWidth="1"/>
    <col min="29" max="29" width="12.28515625" style="102" customWidth="1"/>
    <col min="30" max="30" width="20.7109375" style="103" hidden="1" customWidth="1"/>
    <col min="31" max="31" width="20.28515625" style="104" customWidth="1"/>
    <col min="32" max="35" width="9.28515625" style="18" bestFit="1" customWidth="1"/>
    <col min="36" max="36" width="21.140625" style="18" customWidth="1"/>
    <col min="37" max="37" width="14.85546875" style="18" customWidth="1"/>
    <col min="38" max="16384" width="9.140625" style="18"/>
  </cols>
  <sheetData>
    <row r="1" spans="1:31">
      <c r="I1" s="100" t="s">
        <v>763</v>
      </c>
      <c r="J1" s="101" t="s">
        <v>759</v>
      </c>
      <c r="K1" s="100" t="s">
        <v>770</v>
      </c>
      <c r="L1" s="121" t="s">
        <v>712</v>
      </c>
      <c r="M1" s="121" t="s">
        <v>712</v>
      </c>
      <c r="N1" s="121" t="s">
        <v>712</v>
      </c>
      <c r="O1" s="121" t="s">
        <v>712</v>
      </c>
      <c r="P1" s="121" t="s">
        <v>761</v>
      </c>
      <c r="S1" s="121" t="s">
        <v>742</v>
      </c>
      <c r="T1" s="121" t="s">
        <v>742</v>
      </c>
      <c r="U1" s="121" t="s">
        <v>742</v>
      </c>
      <c r="V1" s="121" t="s">
        <v>742</v>
      </c>
      <c r="W1" s="121" t="s">
        <v>761</v>
      </c>
      <c r="X1" s="100" t="s">
        <v>760</v>
      </c>
      <c r="Y1" s="100" t="s">
        <v>422</v>
      </c>
      <c r="Z1" s="100" t="s">
        <v>758</v>
      </c>
      <c r="AB1" s="121" t="s">
        <v>759</v>
      </c>
      <c r="AD1" s="101" t="s">
        <v>759</v>
      </c>
      <c r="AE1" s="121" t="s">
        <v>742</v>
      </c>
    </row>
    <row r="2" spans="1:31">
      <c r="A2" s="105" t="s">
        <v>135</v>
      </c>
      <c r="B2" s="106" t="s">
        <v>293</v>
      </c>
      <c r="C2" s="106" t="s">
        <v>294</v>
      </c>
      <c r="D2" s="106" t="s">
        <v>290</v>
      </c>
      <c r="E2" s="106" t="s">
        <v>142</v>
      </c>
      <c r="F2" s="106" t="s">
        <v>147</v>
      </c>
      <c r="G2" s="106" t="s">
        <v>141</v>
      </c>
      <c r="H2" s="106" t="s">
        <v>148</v>
      </c>
      <c r="I2" s="106" t="s">
        <v>718</v>
      </c>
      <c r="J2" s="107" t="s">
        <v>762</v>
      </c>
      <c r="K2" s="108" t="s">
        <v>756</v>
      </c>
      <c r="L2" s="107" t="s">
        <v>766</v>
      </c>
      <c r="M2" s="107" t="s">
        <v>767</v>
      </c>
      <c r="N2" s="107" t="s">
        <v>768</v>
      </c>
      <c r="O2" s="107" t="s">
        <v>769</v>
      </c>
      <c r="P2" s="109" t="s">
        <v>161</v>
      </c>
      <c r="Q2" s="108" t="s">
        <v>762</v>
      </c>
      <c r="R2" s="128" t="s">
        <v>755</v>
      </c>
      <c r="S2" s="107" t="s">
        <v>751</v>
      </c>
      <c r="T2" s="107" t="s">
        <v>752</v>
      </c>
      <c r="U2" s="107" t="s">
        <v>753</v>
      </c>
      <c r="V2" s="107" t="s">
        <v>754</v>
      </c>
      <c r="W2" s="123" t="s">
        <v>136</v>
      </c>
      <c r="X2" s="106" t="s">
        <v>718</v>
      </c>
      <c r="Y2" s="106" t="s">
        <v>757</v>
      </c>
      <c r="Z2" s="106" t="s">
        <v>295</v>
      </c>
      <c r="AA2" s="126" t="s">
        <v>765</v>
      </c>
      <c r="AB2" s="122" t="s">
        <v>757</v>
      </c>
      <c r="AC2" s="110" t="s">
        <v>403</v>
      </c>
      <c r="AD2" s="111" t="s">
        <v>764</v>
      </c>
      <c r="AE2" s="112" t="s">
        <v>395</v>
      </c>
    </row>
    <row r="3" spans="1:31">
      <c r="A3" s="113">
        <v>6230</v>
      </c>
      <c r="B3" s="106">
        <v>1</v>
      </c>
      <c r="C3" s="106">
        <v>-0.2</v>
      </c>
      <c r="D3" s="114" t="s">
        <v>272</v>
      </c>
      <c r="E3" s="115">
        <v>1.53</v>
      </c>
      <c r="F3" s="115">
        <v>1.42</v>
      </c>
      <c r="G3" s="115">
        <v>1.4827586206896552</v>
      </c>
      <c r="H3" s="115">
        <v>1.4965517241379311</v>
      </c>
      <c r="I3" s="115">
        <v>1056.5999999999999</v>
      </c>
      <c r="J3" s="107"/>
      <c r="K3" s="108"/>
      <c r="L3" s="130">
        <v>11347.93</v>
      </c>
      <c r="M3" s="130">
        <v>304496.24</v>
      </c>
      <c r="N3" s="130">
        <v>105205.56</v>
      </c>
      <c r="O3" s="130">
        <v>69540.09</v>
      </c>
      <c r="P3" s="107">
        <v>5.2300000000000006E-2</v>
      </c>
      <c r="Q3" s="106"/>
      <c r="R3" s="131"/>
      <c r="S3" s="122">
        <v>0.59489999999999998</v>
      </c>
      <c r="T3" s="122">
        <v>0.17739999999999997</v>
      </c>
      <c r="U3" s="122">
        <v>0.30640000000000001</v>
      </c>
      <c r="V3" s="122">
        <v>0.40509999999999996</v>
      </c>
      <c r="W3" s="122">
        <f t="shared" ref="W3:W33" si="0">P3/100</f>
        <v>5.2300000000000003E-4</v>
      </c>
      <c r="X3" s="106"/>
      <c r="Y3" s="106"/>
      <c r="Z3" s="106">
        <v>1.0900000000000001</v>
      </c>
      <c r="AA3" s="126"/>
      <c r="AB3" s="122"/>
      <c r="AC3" s="116"/>
      <c r="AD3" s="117"/>
      <c r="AE3" s="118">
        <v>0.17799999999999999</v>
      </c>
    </row>
    <row r="4" spans="1:31">
      <c r="A4" s="113">
        <v>6595</v>
      </c>
      <c r="B4" s="106">
        <v>1</v>
      </c>
      <c r="C4" s="106">
        <v>-0.2</v>
      </c>
      <c r="D4" s="114" t="s">
        <v>272</v>
      </c>
      <c r="E4" s="115">
        <v>1.53</v>
      </c>
      <c r="F4" s="115">
        <v>1.42</v>
      </c>
      <c r="G4" s="115">
        <v>1.4827586206896552</v>
      </c>
      <c r="H4" s="115">
        <v>1.4965517241379311</v>
      </c>
      <c r="I4" s="115">
        <v>1056.5999999999999</v>
      </c>
      <c r="J4" s="107"/>
      <c r="K4" s="108"/>
      <c r="L4" s="130">
        <v>10797.94</v>
      </c>
      <c r="M4" s="130">
        <v>258988.54</v>
      </c>
      <c r="N4" s="130">
        <v>95711.1</v>
      </c>
      <c r="O4" s="130">
        <v>65077.11</v>
      </c>
      <c r="P4" s="107">
        <v>3.3799999999999997E-2</v>
      </c>
      <c r="Q4" s="106"/>
      <c r="R4" s="131"/>
      <c r="S4" s="122">
        <v>0.59889999999999999</v>
      </c>
      <c r="T4" s="122">
        <v>0.15960000000000002</v>
      </c>
      <c r="U4" s="122">
        <v>0.2949</v>
      </c>
      <c r="V4" s="122">
        <v>0.40110000000000001</v>
      </c>
      <c r="W4" s="122">
        <f t="shared" si="0"/>
        <v>3.3799999999999998E-4</v>
      </c>
      <c r="X4" s="106"/>
      <c r="Y4" s="106"/>
      <c r="Z4" s="106">
        <v>9</v>
      </c>
      <c r="AA4" s="126"/>
      <c r="AB4" s="122"/>
      <c r="AC4" s="116"/>
      <c r="AD4" s="117"/>
      <c r="AE4" s="118">
        <v>0.1726</v>
      </c>
    </row>
    <row r="5" spans="1:31">
      <c r="A5" s="113">
        <v>6960</v>
      </c>
      <c r="B5" s="106">
        <v>1</v>
      </c>
      <c r="C5" s="106">
        <v>-0.2</v>
      </c>
      <c r="D5" s="114" t="s">
        <v>272</v>
      </c>
      <c r="E5" s="115">
        <v>1.47</v>
      </c>
      <c r="F5" s="115">
        <v>1.48</v>
      </c>
      <c r="G5" s="115">
        <v>1.439080459770115</v>
      </c>
      <c r="H5" s="115">
        <v>1.5448275862068965</v>
      </c>
      <c r="I5" s="115">
        <v>1056.5999999999999</v>
      </c>
      <c r="J5" s="107"/>
      <c r="K5" s="108"/>
      <c r="L5" s="130">
        <v>10672.84</v>
      </c>
      <c r="M5" s="130">
        <v>264113.91999999998</v>
      </c>
      <c r="N5" s="130">
        <v>97103.37</v>
      </c>
      <c r="O5" s="130">
        <v>64883.71</v>
      </c>
      <c r="P5" s="107">
        <v>2.9500000000000002E-2</v>
      </c>
      <c r="Q5" s="106"/>
      <c r="R5" s="131"/>
      <c r="S5" s="122">
        <v>0.5968</v>
      </c>
      <c r="T5" s="122">
        <v>0.1641</v>
      </c>
      <c r="U5" s="122">
        <v>0.30170000000000002</v>
      </c>
      <c r="V5" s="122">
        <v>0.4032</v>
      </c>
      <c r="W5" s="122">
        <f t="shared" si="0"/>
        <v>2.9500000000000001E-4</v>
      </c>
      <c r="X5" s="106"/>
      <c r="Y5" s="106"/>
      <c r="Z5" s="106">
        <v>13.16</v>
      </c>
      <c r="AA5" s="126"/>
      <c r="AB5" s="122"/>
      <c r="AC5" s="116"/>
      <c r="AD5" s="117"/>
      <c r="AE5" s="118">
        <v>0.15310000000000001</v>
      </c>
    </row>
    <row r="6" spans="1:31">
      <c r="A6" s="113">
        <v>7325</v>
      </c>
      <c r="B6" s="106">
        <v>1</v>
      </c>
      <c r="C6" s="106">
        <v>-0.2</v>
      </c>
      <c r="D6" s="114" t="s">
        <v>272</v>
      </c>
      <c r="E6" s="115">
        <v>1.47</v>
      </c>
      <c r="F6" s="115">
        <v>1.48</v>
      </c>
      <c r="G6" s="115">
        <v>1.439080459770115</v>
      </c>
      <c r="H6" s="115">
        <v>1.5448275862068965</v>
      </c>
      <c r="I6" s="115">
        <v>1056.5999999999999</v>
      </c>
      <c r="J6" s="107"/>
      <c r="K6" s="108"/>
      <c r="L6" s="130">
        <v>9726.36</v>
      </c>
      <c r="M6" s="130">
        <v>212862.63</v>
      </c>
      <c r="N6" s="130">
        <v>81310.84</v>
      </c>
      <c r="O6" s="130">
        <v>55999.65</v>
      </c>
      <c r="P6" s="107">
        <v>5.16E-2</v>
      </c>
      <c r="Q6" s="106"/>
      <c r="R6" s="131"/>
      <c r="S6" s="122">
        <v>0.6099</v>
      </c>
      <c r="T6" s="122">
        <v>0.14829999999999999</v>
      </c>
      <c r="U6" s="122">
        <v>0.28320000000000001</v>
      </c>
      <c r="V6" s="122">
        <v>0.3901</v>
      </c>
      <c r="W6" s="122">
        <f t="shared" si="0"/>
        <v>5.1599999999999997E-4</v>
      </c>
      <c r="X6" s="106"/>
      <c r="Y6" s="106">
        <v>106.02200000000001</v>
      </c>
      <c r="Z6" s="106">
        <v>-0.59</v>
      </c>
      <c r="AA6" s="126">
        <f>(Z6/Y6) * 1000</f>
        <v>-5.564882760181848</v>
      </c>
      <c r="AB6" s="122"/>
      <c r="AC6" s="116"/>
      <c r="AD6" s="117"/>
      <c r="AE6" s="118">
        <v>0.159</v>
      </c>
    </row>
    <row r="7" spans="1:31">
      <c r="A7" s="113">
        <v>7691</v>
      </c>
      <c r="B7" s="106">
        <v>-0.2</v>
      </c>
      <c r="C7" s="106">
        <v>1</v>
      </c>
      <c r="D7" s="114" t="s">
        <v>287</v>
      </c>
      <c r="E7" s="115">
        <v>1.37</v>
      </c>
      <c r="F7" s="115">
        <v>1.5899999999999999</v>
      </c>
      <c r="G7" s="115">
        <v>1.3034482758620689</v>
      </c>
      <c r="H7" s="115">
        <v>1.6896551724137931</v>
      </c>
      <c r="I7" s="115">
        <v>1056.5999999999999</v>
      </c>
      <c r="J7" s="107"/>
      <c r="K7" s="108"/>
      <c r="L7" s="130">
        <v>7914.55</v>
      </c>
      <c r="M7" s="130">
        <v>196044.5</v>
      </c>
      <c r="N7" s="130">
        <v>77235.09</v>
      </c>
      <c r="O7" s="130">
        <v>54133.87</v>
      </c>
      <c r="P7" s="107">
        <v>8.7300000000000003E-2</v>
      </c>
      <c r="Q7" s="106"/>
      <c r="R7" s="131"/>
      <c r="S7" s="122">
        <v>0.56820000000000004</v>
      </c>
      <c r="T7" s="122">
        <v>0.15640000000000001</v>
      </c>
      <c r="U7" s="122">
        <v>0.308</v>
      </c>
      <c r="V7" s="122">
        <v>0.43180000000000002</v>
      </c>
      <c r="W7" s="122">
        <f t="shared" si="0"/>
        <v>8.7300000000000008E-4</v>
      </c>
      <c r="X7" s="106"/>
      <c r="Y7" s="106">
        <v>107.626</v>
      </c>
      <c r="Z7" s="106">
        <v>-0.67</v>
      </c>
      <c r="AA7" s="126">
        <f t="shared" ref="AA7:AA70" si="1">(Z7/Y7) * 1000</f>
        <v>-6.2252615538996157</v>
      </c>
      <c r="AB7" s="122">
        <f>(Y7-Y6)/Y6</f>
        <v>1.5128935503952001E-2</v>
      </c>
      <c r="AC7" s="116"/>
      <c r="AD7" s="117"/>
      <c r="AE7" s="118">
        <v>-0.1085</v>
      </c>
    </row>
    <row r="8" spans="1:31">
      <c r="A8" s="113">
        <v>8056</v>
      </c>
      <c r="B8" s="106">
        <v>-0.2</v>
      </c>
      <c r="C8" s="106">
        <v>1</v>
      </c>
      <c r="D8" s="114" t="s">
        <v>287</v>
      </c>
      <c r="E8" s="115">
        <v>1.37</v>
      </c>
      <c r="F8" s="115">
        <v>1.5899999999999999</v>
      </c>
      <c r="G8" s="115">
        <v>1.3034482758620689</v>
      </c>
      <c r="H8" s="115">
        <v>1.6896551724137931</v>
      </c>
      <c r="I8" s="115">
        <v>1056.5999999999999</v>
      </c>
      <c r="J8" s="107"/>
      <c r="K8" s="108"/>
      <c r="L8" s="130">
        <v>8953.39</v>
      </c>
      <c r="M8" s="130">
        <v>244233.79</v>
      </c>
      <c r="N8" s="130">
        <v>91478.66</v>
      </c>
      <c r="O8" s="130">
        <v>62601.1</v>
      </c>
      <c r="P8" s="107">
        <v>6.93E-2</v>
      </c>
      <c r="Q8" s="106"/>
      <c r="R8" s="131"/>
      <c r="S8" s="122">
        <v>0.56279999999999997</v>
      </c>
      <c r="T8" s="122">
        <v>0.17059999999999997</v>
      </c>
      <c r="U8" s="122">
        <v>0.31940000000000002</v>
      </c>
      <c r="V8" s="122">
        <v>0.43719999999999998</v>
      </c>
      <c r="W8" s="122">
        <f t="shared" si="0"/>
        <v>6.9300000000000004E-4</v>
      </c>
      <c r="X8" s="106"/>
      <c r="Y8" s="106">
        <v>109.254</v>
      </c>
      <c r="Z8" s="106">
        <v>-0.5</v>
      </c>
      <c r="AA8" s="126">
        <f t="shared" si="1"/>
        <v>-4.5764914785728665</v>
      </c>
      <c r="AB8" s="122">
        <f t="shared" ref="AB8:AB71" si="2">(Y8-Y7)/Y7</f>
        <v>1.5126456432460559E-2</v>
      </c>
      <c r="AC8" s="116"/>
      <c r="AD8" s="117"/>
      <c r="AE8" s="118">
        <v>-6.0999999999999999E-2</v>
      </c>
    </row>
    <row r="9" spans="1:31">
      <c r="A9" s="113">
        <v>8421</v>
      </c>
      <c r="B9" s="106">
        <v>-0.2</v>
      </c>
      <c r="C9" s="106">
        <v>1</v>
      </c>
      <c r="D9" s="114" t="s">
        <v>287</v>
      </c>
      <c r="E9" s="115">
        <v>1.43</v>
      </c>
      <c r="F9" s="115">
        <v>1.51</v>
      </c>
      <c r="G9" s="115">
        <v>1.4758620689655173</v>
      </c>
      <c r="H9" s="115">
        <v>1.5172413793103448</v>
      </c>
      <c r="I9" s="115">
        <v>1056.5999999999999</v>
      </c>
      <c r="J9" s="107"/>
      <c r="K9" s="108"/>
      <c r="L9" s="130">
        <v>10365.98</v>
      </c>
      <c r="M9" s="130">
        <v>249296.01</v>
      </c>
      <c r="N9" s="130">
        <v>94911.360000000001</v>
      </c>
      <c r="O9" s="130">
        <v>66077.22</v>
      </c>
      <c r="P9" s="107">
        <v>4.8000000000000001E-2</v>
      </c>
      <c r="Q9" s="106"/>
      <c r="R9" s="131"/>
      <c r="S9" s="122">
        <v>0.58540000000000003</v>
      </c>
      <c r="T9" s="122">
        <v>0.15640000000000001</v>
      </c>
      <c r="U9" s="122">
        <v>0.29780000000000001</v>
      </c>
      <c r="V9" s="122">
        <v>0.41460000000000002</v>
      </c>
      <c r="W9" s="122">
        <f t="shared" si="0"/>
        <v>4.8000000000000001E-4</v>
      </c>
      <c r="X9" s="106"/>
      <c r="Y9" s="106">
        <v>110.908</v>
      </c>
      <c r="Z9" s="106">
        <v>-0.56000000000000005</v>
      </c>
      <c r="AA9" s="126">
        <f t="shared" si="1"/>
        <v>-5.0492299924261559</v>
      </c>
      <c r="AB9" s="122">
        <f t="shared" si="2"/>
        <v>1.513903381111901E-2</v>
      </c>
      <c r="AC9" s="116"/>
      <c r="AD9" s="117"/>
      <c r="AE9" s="118">
        <v>1.7999999999999999E-2</v>
      </c>
    </row>
    <row r="10" spans="1:31">
      <c r="A10" s="113">
        <v>8786</v>
      </c>
      <c r="B10" s="106">
        <v>-0.2</v>
      </c>
      <c r="C10" s="106">
        <v>1</v>
      </c>
      <c r="D10" s="114" t="s">
        <v>287</v>
      </c>
      <c r="E10" s="115">
        <v>1.43</v>
      </c>
      <c r="F10" s="115">
        <v>1.51</v>
      </c>
      <c r="G10" s="115">
        <v>1.4758620689655173</v>
      </c>
      <c r="H10" s="115">
        <v>1.5172413793103448</v>
      </c>
      <c r="I10" s="115">
        <v>1056.5999999999999</v>
      </c>
      <c r="J10" s="107"/>
      <c r="K10" s="108"/>
      <c r="L10" s="130">
        <v>9798.11</v>
      </c>
      <c r="M10" s="130">
        <v>276369.3</v>
      </c>
      <c r="N10" s="130">
        <v>101873.97</v>
      </c>
      <c r="O10" s="130">
        <v>70439.570000000007</v>
      </c>
      <c r="P10" s="107">
        <v>5.7999999999999996E-2</v>
      </c>
      <c r="Q10" s="106"/>
      <c r="R10" s="131"/>
      <c r="S10" s="122">
        <v>0.55590000000000006</v>
      </c>
      <c r="T10" s="122">
        <v>0.17420000000000002</v>
      </c>
      <c r="U10" s="122">
        <v>0.3211</v>
      </c>
      <c r="V10" s="122">
        <v>0.44409999999999994</v>
      </c>
      <c r="W10" s="122">
        <f t="shared" si="0"/>
        <v>5.8E-4</v>
      </c>
      <c r="X10" s="106"/>
      <c r="Y10" s="106">
        <v>112.586</v>
      </c>
      <c r="Z10" s="106">
        <v>-0.63</v>
      </c>
      <c r="AA10" s="126">
        <f t="shared" si="1"/>
        <v>-5.5957223811131049</v>
      </c>
      <c r="AB10" s="122">
        <f t="shared" si="2"/>
        <v>1.5129657013019776E-2</v>
      </c>
      <c r="AC10" s="116"/>
      <c r="AD10" s="117"/>
      <c r="AE10" s="118">
        <v>4.4999999999999997E-3</v>
      </c>
    </row>
    <row r="11" spans="1:31">
      <c r="A11" s="113">
        <v>9152</v>
      </c>
      <c r="B11" s="106">
        <v>-0.2</v>
      </c>
      <c r="C11" s="106">
        <v>1</v>
      </c>
      <c r="D11" s="114" t="s">
        <v>273</v>
      </c>
      <c r="E11" s="115">
        <v>1.4</v>
      </c>
      <c r="F11" s="115">
        <v>1.54</v>
      </c>
      <c r="G11" s="115">
        <v>1.4206896551724137</v>
      </c>
      <c r="H11" s="115">
        <v>1.5678160919540229</v>
      </c>
      <c r="I11" s="115">
        <v>1056.5999999999999</v>
      </c>
      <c r="J11" s="107"/>
      <c r="K11" s="108"/>
      <c r="L11" s="130">
        <v>9816.64</v>
      </c>
      <c r="M11" s="130">
        <v>333407.81</v>
      </c>
      <c r="N11" s="130">
        <v>115314.73</v>
      </c>
      <c r="O11" s="130">
        <v>76340.77</v>
      </c>
      <c r="P11" s="107">
        <v>4.9200000000000001E-2</v>
      </c>
      <c r="Q11" s="106"/>
      <c r="R11" s="131"/>
      <c r="S11" s="122">
        <v>0.53649999999999998</v>
      </c>
      <c r="T11" s="122">
        <v>0.2024</v>
      </c>
      <c r="U11" s="122">
        <v>0.35009999999999997</v>
      </c>
      <c r="V11" s="122">
        <v>0.46350000000000002</v>
      </c>
      <c r="W11" s="122">
        <f t="shared" si="0"/>
        <v>4.9200000000000003E-4</v>
      </c>
      <c r="X11" s="106"/>
      <c r="Y11" s="106">
        <v>114.29</v>
      </c>
      <c r="Z11" s="106">
        <v>-0.43</v>
      </c>
      <c r="AA11" s="126">
        <f t="shared" si="1"/>
        <v>-3.7623589115408174</v>
      </c>
      <c r="AB11" s="122">
        <f t="shared" si="2"/>
        <v>1.513509672605837E-2</v>
      </c>
      <c r="AC11" s="116"/>
      <c r="AD11" s="117"/>
      <c r="AE11" s="118">
        <v>2.4400000000000002E-2</v>
      </c>
    </row>
    <row r="12" spans="1:31">
      <c r="A12" s="113">
        <v>9517</v>
      </c>
      <c r="B12" s="106">
        <v>-0.2</v>
      </c>
      <c r="C12" s="106">
        <v>1</v>
      </c>
      <c r="D12" s="114" t="s">
        <v>273</v>
      </c>
      <c r="E12" s="115">
        <v>1.4</v>
      </c>
      <c r="F12" s="115">
        <v>1.54</v>
      </c>
      <c r="G12" s="115">
        <v>1.4206896551724137</v>
      </c>
      <c r="H12" s="115">
        <v>1.5678160919540229</v>
      </c>
      <c r="I12" s="115">
        <v>1056.5999999999999</v>
      </c>
      <c r="J12" s="107"/>
      <c r="K12" s="108"/>
      <c r="L12" s="130">
        <v>9928.66</v>
      </c>
      <c r="M12" s="130">
        <v>327693.24</v>
      </c>
      <c r="N12" s="130">
        <v>113945.2</v>
      </c>
      <c r="O12" s="130">
        <v>75237.14</v>
      </c>
      <c r="P12" s="107">
        <v>4.0199999999999993E-2</v>
      </c>
      <c r="Q12" s="106"/>
      <c r="R12" s="131"/>
      <c r="S12" s="122">
        <v>0.54289999999999994</v>
      </c>
      <c r="T12" s="122">
        <v>0.1991</v>
      </c>
      <c r="U12" s="122">
        <v>0.34610000000000002</v>
      </c>
      <c r="V12" s="122">
        <v>0.45710000000000001</v>
      </c>
      <c r="W12" s="122">
        <f t="shared" si="0"/>
        <v>4.0199999999999991E-4</v>
      </c>
      <c r="X12" s="106"/>
      <c r="Y12" s="106">
        <v>116.01900000000001</v>
      </c>
      <c r="Z12" s="106">
        <v>-0.65</v>
      </c>
      <c r="AA12" s="126">
        <f t="shared" si="1"/>
        <v>-5.6025306199846581</v>
      </c>
      <c r="AB12" s="122">
        <f t="shared" si="2"/>
        <v>1.5128182693148999E-2</v>
      </c>
      <c r="AC12" s="116"/>
      <c r="AD12" s="117"/>
      <c r="AE12" s="118">
        <v>9.4000000000000004E-3</v>
      </c>
    </row>
    <row r="13" spans="1:31">
      <c r="A13" s="113">
        <v>9882</v>
      </c>
      <c r="B13" s="106">
        <v>-0.2</v>
      </c>
      <c r="C13" s="106">
        <v>1</v>
      </c>
      <c r="D13" s="114" t="s">
        <v>273</v>
      </c>
      <c r="E13" s="115">
        <v>1.47</v>
      </c>
      <c r="F13" s="115">
        <v>1.48</v>
      </c>
      <c r="G13" s="115">
        <v>1.4482758620689655</v>
      </c>
      <c r="H13" s="115">
        <v>1.5448275862068965</v>
      </c>
      <c r="I13" s="115">
        <v>1056.5999999999999</v>
      </c>
      <c r="J13" s="107"/>
      <c r="K13" s="108"/>
      <c r="L13" s="130">
        <v>9916.4599999999991</v>
      </c>
      <c r="M13" s="130">
        <v>351845.24</v>
      </c>
      <c r="N13" s="130">
        <v>119454.92</v>
      </c>
      <c r="O13" s="130">
        <v>78097.73</v>
      </c>
      <c r="P13" s="107">
        <v>4.5700000000000005E-2</v>
      </c>
      <c r="Q13" s="106"/>
      <c r="R13" s="131"/>
      <c r="S13" s="122">
        <v>0.5333</v>
      </c>
      <c r="T13" s="122">
        <v>0.21030000000000001</v>
      </c>
      <c r="U13" s="122">
        <v>0.3569</v>
      </c>
      <c r="V13" s="122">
        <v>0.4667</v>
      </c>
      <c r="W13" s="122">
        <f t="shared" si="0"/>
        <v>4.5700000000000005E-4</v>
      </c>
      <c r="X13" s="106"/>
      <c r="Y13" s="106">
        <v>117.77500000000001</v>
      </c>
      <c r="Z13" s="106">
        <v>-0.94</v>
      </c>
      <c r="AA13" s="126">
        <f t="shared" si="1"/>
        <v>-7.981320314158352</v>
      </c>
      <c r="AB13" s="122">
        <f t="shared" si="2"/>
        <v>1.5135451951835476E-2</v>
      </c>
      <c r="AC13" s="116"/>
      <c r="AD13" s="117"/>
      <c r="AE13" s="118">
        <v>-1.9199999999999998E-2</v>
      </c>
    </row>
    <row r="14" spans="1:31">
      <c r="A14" s="113">
        <v>10247</v>
      </c>
      <c r="B14" s="106">
        <v>-0.2</v>
      </c>
      <c r="C14" s="106">
        <v>1</v>
      </c>
      <c r="D14" s="114" t="s">
        <v>273</v>
      </c>
      <c r="E14" s="115">
        <v>1.47</v>
      </c>
      <c r="F14" s="115">
        <v>1.48</v>
      </c>
      <c r="G14" s="115">
        <v>1.4482758620689655</v>
      </c>
      <c r="H14" s="115">
        <v>1.5448275862068965</v>
      </c>
      <c r="I14" s="115">
        <v>1056.5999999999999</v>
      </c>
      <c r="J14" s="107"/>
      <c r="K14" s="108"/>
      <c r="L14" s="130">
        <v>9926.17</v>
      </c>
      <c r="M14" s="130">
        <v>421743.15</v>
      </c>
      <c r="N14" s="130">
        <v>135871.34</v>
      </c>
      <c r="O14" s="130">
        <v>86829.41</v>
      </c>
      <c r="P14" s="107">
        <v>5.0199999999999995E-2</v>
      </c>
      <c r="Q14" s="106"/>
      <c r="R14" s="131"/>
      <c r="S14" s="122">
        <v>0.5071</v>
      </c>
      <c r="T14" s="122">
        <v>0.2394</v>
      </c>
      <c r="U14" s="122">
        <v>0.3856</v>
      </c>
      <c r="V14" s="122">
        <v>0.4929</v>
      </c>
      <c r="W14" s="122">
        <f t="shared" si="0"/>
        <v>5.0199999999999995E-4</v>
      </c>
      <c r="X14" s="106"/>
      <c r="Y14" s="106">
        <v>119.557</v>
      </c>
      <c r="Z14" s="106">
        <v>-0.66</v>
      </c>
      <c r="AA14" s="126">
        <f t="shared" si="1"/>
        <v>-5.5203794006206248</v>
      </c>
      <c r="AB14" s="122">
        <f t="shared" si="2"/>
        <v>1.5130545531734209E-2</v>
      </c>
      <c r="AC14" s="116"/>
      <c r="AD14" s="117"/>
      <c r="AE14" s="118">
        <v>-1.15E-2</v>
      </c>
    </row>
    <row r="15" spans="1:31">
      <c r="A15" s="113">
        <v>10613</v>
      </c>
      <c r="B15" s="106">
        <v>-0.2</v>
      </c>
      <c r="C15" s="106">
        <v>1</v>
      </c>
      <c r="D15" s="114" t="s">
        <v>274</v>
      </c>
      <c r="E15" s="115">
        <v>1.3900000000000001</v>
      </c>
      <c r="F15" s="115">
        <v>1.56</v>
      </c>
      <c r="G15" s="115">
        <v>1.3747126436781609</v>
      </c>
      <c r="H15" s="115">
        <v>1.613793103448276</v>
      </c>
      <c r="I15" s="115">
        <v>1056.5999999999999</v>
      </c>
      <c r="J15" s="107"/>
      <c r="K15" s="108">
        <v>103.8</v>
      </c>
      <c r="L15" s="130">
        <v>10755.79</v>
      </c>
      <c r="M15" s="130">
        <v>406040.51</v>
      </c>
      <c r="N15" s="130">
        <v>132542.98000000001</v>
      </c>
      <c r="O15" s="130">
        <v>84848.05</v>
      </c>
      <c r="P15" s="107">
        <v>4.6100000000000002E-2</v>
      </c>
      <c r="Q15" s="106"/>
      <c r="R15" s="131">
        <f t="shared" ref="R15:R46" si="3">(K15/Y15) * 1000</f>
        <v>855.26424204472414</v>
      </c>
      <c r="S15" s="122">
        <v>0.53290000000000004</v>
      </c>
      <c r="T15" s="122">
        <v>0.2235</v>
      </c>
      <c r="U15" s="122">
        <v>0.36479999999999996</v>
      </c>
      <c r="V15" s="122">
        <v>0.46710000000000002</v>
      </c>
      <c r="W15" s="122">
        <f t="shared" si="0"/>
        <v>4.6100000000000004E-4</v>
      </c>
      <c r="X15" s="106"/>
      <c r="Y15" s="106">
        <v>121.366</v>
      </c>
      <c r="Z15" s="106">
        <v>-0.48</v>
      </c>
      <c r="AA15" s="126">
        <f t="shared" si="1"/>
        <v>-3.9549791539640426</v>
      </c>
      <c r="AB15" s="122">
        <f t="shared" si="2"/>
        <v>1.5130858084428326E-2</v>
      </c>
      <c r="AC15" s="116"/>
      <c r="AD15" s="117"/>
      <c r="AE15" s="118">
        <v>0</v>
      </c>
    </row>
    <row r="16" spans="1:31">
      <c r="A16" s="113">
        <v>10978</v>
      </c>
      <c r="B16" s="106">
        <v>-0.2</v>
      </c>
      <c r="C16" s="106">
        <v>1</v>
      </c>
      <c r="D16" s="114" t="s">
        <v>274</v>
      </c>
      <c r="E16" s="115">
        <v>1.3900000000000001</v>
      </c>
      <c r="F16" s="115">
        <v>1.56</v>
      </c>
      <c r="G16" s="115">
        <v>1.3747126436781609</v>
      </c>
      <c r="H16" s="115">
        <v>1.613793103448276</v>
      </c>
      <c r="I16" s="115">
        <v>966.7</v>
      </c>
      <c r="J16" s="107">
        <f>(I16-I15)/I16</f>
        <v>-9.2996793214026957E-2</v>
      </c>
      <c r="K16" s="108">
        <v>92.6</v>
      </c>
      <c r="L16" s="130">
        <v>9779.99</v>
      </c>
      <c r="M16" s="130">
        <v>270063.87</v>
      </c>
      <c r="N16" s="130">
        <v>100550.91</v>
      </c>
      <c r="O16" s="130">
        <v>68781.78</v>
      </c>
      <c r="P16" s="107">
        <v>8.9399999999999993E-2</v>
      </c>
      <c r="Q16" s="119">
        <f t="shared" ref="Q16:Q47" si="4">J16/100</f>
        <v>-9.2996793214026956E-4</v>
      </c>
      <c r="R16" s="131">
        <f t="shared" si="3"/>
        <v>751.60507455175593</v>
      </c>
      <c r="S16" s="122">
        <v>0.56130000000000002</v>
      </c>
      <c r="T16" s="122">
        <v>0.17219999999999999</v>
      </c>
      <c r="U16" s="122">
        <v>0.3206</v>
      </c>
      <c r="V16" s="122">
        <v>0.43869999999999998</v>
      </c>
      <c r="W16" s="122">
        <f t="shared" si="0"/>
        <v>8.9399999999999994E-4</v>
      </c>
      <c r="X16" s="106">
        <v>92.2</v>
      </c>
      <c r="Y16" s="106">
        <v>123.203</v>
      </c>
      <c r="Z16" s="106">
        <v>-0.87</v>
      </c>
      <c r="AA16" s="126">
        <f t="shared" si="1"/>
        <v>-7.0615163591795653</v>
      </c>
      <c r="AB16" s="122">
        <f t="shared" si="2"/>
        <v>1.5136034803816582E-2</v>
      </c>
      <c r="AC16" s="116"/>
      <c r="AD16" s="117"/>
      <c r="AE16" s="118">
        <v>-2.6599999999999999E-2</v>
      </c>
    </row>
    <row r="17" spans="1:31">
      <c r="A17" s="113">
        <v>11343</v>
      </c>
      <c r="B17" s="106">
        <v>-0.2</v>
      </c>
      <c r="C17" s="106">
        <v>1</v>
      </c>
      <c r="D17" s="114" t="s">
        <v>274</v>
      </c>
      <c r="E17" s="115">
        <v>1.47</v>
      </c>
      <c r="F17" s="115">
        <v>1.48</v>
      </c>
      <c r="G17" s="115">
        <v>1.4965517241379311</v>
      </c>
      <c r="H17" s="115">
        <v>1.5011494252873563</v>
      </c>
      <c r="I17" s="115">
        <v>904.8</v>
      </c>
      <c r="J17" s="107">
        <f t="shared" ref="J17:J80" si="5">(I17-I16)/I17</f>
        <v>-6.841290893015041E-2</v>
      </c>
      <c r="K17" s="108">
        <v>76.7</v>
      </c>
      <c r="L17" s="130">
        <v>8636.68</v>
      </c>
      <c r="M17" s="130">
        <v>217231.72</v>
      </c>
      <c r="N17" s="130">
        <v>87548.51</v>
      </c>
      <c r="O17" s="130">
        <v>62433.279999999999</v>
      </c>
      <c r="P17" s="107">
        <v>0.159</v>
      </c>
      <c r="Q17" s="119">
        <f t="shared" si="4"/>
        <v>-6.8412908930150413E-4</v>
      </c>
      <c r="R17" s="131">
        <f t="shared" si="3"/>
        <v>618.1944209363993</v>
      </c>
      <c r="S17" s="122">
        <v>0.55459999999999998</v>
      </c>
      <c r="T17" s="122">
        <v>0.155</v>
      </c>
      <c r="U17" s="122">
        <v>0.31230000000000002</v>
      </c>
      <c r="V17" s="122">
        <v>0.44540000000000002</v>
      </c>
      <c r="W17" s="122">
        <f t="shared" si="0"/>
        <v>1.5900000000000001E-3</v>
      </c>
      <c r="X17" s="106">
        <v>77.400000000000006</v>
      </c>
      <c r="Y17" s="106">
        <v>124.071</v>
      </c>
      <c r="Z17" s="106">
        <v>0.13</v>
      </c>
      <c r="AA17" s="126">
        <f t="shared" si="1"/>
        <v>1.0477871541294905</v>
      </c>
      <c r="AB17" s="122">
        <f t="shared" si="2"/>
        <v>7.0452829882388822E-3</v>
      </c>
      <c r="AC17" s="116"/>
      <c r="AD17" s="117"/>
      <c r="AE17" s="118">
        <v>-8.9399999999999993E-2</v>
      </c>
    </row>
    <row r="18" spans="1:31">
      <c r="A18" s="113">
        <v>11708</v>
      </c>
      <c r="B18" s="106">
        <v>-0.2</v>
      </c>
      <c r="C18" s="106">
        <v>1</v>
      </c>
      <c r="D18" s="114" t="s">
        <v>274</v>
      </c>
      <c r="E18" s="115">
        <v>1.47</v>
      </c>
      <c r="F18" s="115">
        <v>1.48</v>
      </c>
      <c r="G18" s="115">
        <v>1.4965517241379311</v>
      </c>
      <c r="H18" s="115">
        <v>1.5011494252873563</v>
      </c>
      <c r="I18" s="115">
        <v>788.2</v>
      </c>
      <c r="J18" s="107">
        <f t="shared" si="5"/>
        <v>-0.14793199695508741</v>
      </c>
      <c r="K18" s="108">
        <v>59.3</v>
      </c>
      <c r="L18" s="130">
        <v>6973.98</v>
      </c>
      <c r="M18" s="130">
        <v>182059.4</v>
      </c>
      <c r="N18" s="130">
        <v>76466.52</v>
      </c>
      <c r="O18" s="130">
        <v>54269.55</v>
      </c>
      <c r="P18" s="107">
        <v>0.23600000000000002</v>
      </c>
      <c r="Q18" s="119">
        <f t="shared" si="4"/>
        <v>-1.479319969550874E-3</v>
      </c>
      <c r="R18" s="131">
        <f t="shared" si="3"/>
        <v>474.60882788426903</v>
      </c>
      <c r="S18" s="122">
        <v>0.5363</v>
      </c>
      <c r="T18" s="122">
        <v>0.15560000000000002</v>
      </c>
      <c r="U18" s="122">
        <v>0.32669999999999999</v>
      </c>
      <c r="V18" s="122">
        <v>0.4637</v>
      </c>
      <c r="W18" s="122">
        <f t="shared" si="0"/>
        <v>2.3600000000000001E-3</v>
      </c>
      <c r="X18" s="106">
        <v>59.5</v>
      </c>
      <c r="Y18" s="106">
        <v>124.94499999999999</v>
      </c>
      <c r="Z18" s="106">
        <v>1.63</v>
      </c>
      <c r="AA18" s="126">
        <f t="shared" si="1"/>
        <v>13.045740125655289</v>
      </c>
      <c r="AB18" s="122">
        <f t="shared" si="2"/>
        <v>7.0443536362243819E-3</v>
      </c>
      <c r="AC18" s="116"/>
      <c r="AD18" s="117"/>
      <c r="AE18" s="118">
        <v>-0.10299999999999999</v>
      </c>
    </row>
    <row r="19" spans="1:31">
      <c r="A19" s="113">
        <v>12074</v>
      </c>
      <c r="B19" s="106">
        <v>1</v>
      </c>
      <c r="C19" s="106">
        <v>-0.2</v>
      </c>
      <c r="D19" s="114" t="s">
        <v>275</v>
      </c>
      <c r="E19" s="115">
        <v>1.5899999999999999</v>
      </c>
      <c r="F19" s="115">
        <v>1.3599999999999999</v>
      </c>
      <c r="G19" s="115">
        <v>1.7195402298850575</v>
      </c>
      <c r="H19" s="115">
        <v>1.2689655172413792</v>
      </c>
      <c r="I19" s="115">
        <v>778.3</v>
      </c>
      <c r="J19" s="107">
        <f t="shared" si="5"/>
        <v>-1.2720030836438509E-2</v>
      </c>
      <c r="K19" s="108">
        <v>56.7</v>
      </c>
      <c r="L19" s="130">
        <v>6983.25</v>
      </c>
      <c r="M19" s="130">
        <v>190172.63</v>
      </c>
      <c r="N19" s="130">
        <v>76684.990000000005</v>
      </c>
      <c r="O19" s="130">
        <v>52686.34</v>
      </c>
      <c r="P19" s="107">
        <v>0.249</v>
      </c>
      <c r="Q19" s="119">
        <f t="shared" si="4"/>
        <v>-1.2720030836438508E-4</v>
      </c>
      <c r="R19" s="131">
        <f t="shared" si="3"/>
        <v>450.62586926286508</v>
      </c>
      <c r="S19" s="122">
        <v>0.54400000000000004</v>
      </c>
      <c r="T19" s="122">
        <v>0.1646</v>
      </c>
      <c r="U19" s="122">
        <v>0.33189999999999997</v>
      </c>
      <c r="V19" s="122">
        <v>0.45600000000000002</v>
      </c>
      <c r="W19" s="122">
        <f t="shared" si="0"/>
        <v>2.49E-3</v>
      </c>
      <c r="X19" s="106">
        <v>57.2</v>
      </c>
      <c r="Y19" s="106">
        <v>125.825</v>
      </c>
      <c r="Z19" s="106">
        <v>1.84</v>
      </c>
      <c r="AA19" s="126">
        <f t="shared" si="1"/>
        <v>14.623484999006557</v>
      </c>
      <c r="AB19" s="122">
        <f t="shared" si="2"/>
        <v>7.0430989635440373E-3</v>
      </c>
      <c r="AC19" s="116"/>
      <c r="AD19" s="117"/>
      <c r="AE19" s="118">
        <v>-5.0900000000000001E-2</v>
      </c>
    </row>
    <row r="20" spans="1:31">
      <c r="A20" s="113">
        <v>12439</v>
      </c>
      <c r="B20" s="106">
        <v>1</v>
      </c>
      <c r="C20" s="106">
        <v>-0.2</v>
      </c>
      <c r="D20" s="114" t="s">
        <v>275</v>
      </c>
      <c r="E20" s="115">
        <v>1.5899999999999999</v>
      </c>
      <c r="F20" s="115">
        <v>1.3599999999999999</v>
      </c>
      <c r="G20" s="115">
        <v>1.7195402298850575</v>
      </c>
      <c r="H20" s="115">
        <v>1.2689655172413792</v>
      </c>
      <c r="I20" s="115">
        <v>862.2</v>
      </c>
      <c r="J20" s="107">
        <f t="shared" si="5"/>
        <v>9.7309209000232072E-2</v>
      </c>
      <c r="K20" s="108">
        <v>66.400000000000006</v>
      </c>
      <c r="L20" s="130">
        <v>7598.95</v>
      </c>
      <c r="M20" s="130">
        <v>206837.39</v>
      </c>
      <c r="N20" s="130">
        <v>85054.73</v>
      </c>
      <c r="O20" s="130">
        <v>57752.97</v>
      </c>
      <c r="P20" s="107">
        <v>0.217</v>
      </c>
      <c r="Q20" s="119">
        <f t="shared" si="4"/>
        <v>9.7309209000232075E-4</v>
      </c>
      <c r="R20" s="131">
        <f t="shared" si="3"/>
        <v>524.02298124881634</v>
      </c>
      <c r="S20" s="122">
        <v>0.54220000000000002</v>
      </c>
      <c r="T20" s="122">
        <v>0.16399999999999998</v>
      </c>
      <c r="U20" s="122">
        <v>0.33710000000000001</v>
      </c>
      <c r="V20" s="122">
        <v>0.45779999999999998</v>
      </c>
      <c r="W20" s="122">
        <f t="shared" si="0"/>
        <v>2.1700000000000001E-3</v>
      </c>
      <c r="X20" s="106">
        <v>66.8</v>
      </c>
      <c r="Y20" s="106">
        <v>126.712</v>
      </c>
      <c r="Z20" s="106">
        <v>2.06</v>
      </c>
      <c r="AA20" s="126">
        <f t="shared" si="1"/>
        <v>16.257339478502431</v>
      </c>
      <c r="AB20" s="122">
        <f t="shared" si="2"/>
        <v>7.0494734750645776E-3</v>
      </c>
      <c r="AC20" s="116"/>
      <c r="AD20" s="117"/>
      <c r="AE20" s="118">
        <v>3.5099999999999999E-2</v>
      </c>
    </row>
    <row r="21" spans="1:31">
      <c r="A21" s="113">
        <v>12804</v>
      </c>
      <c r="B21" s="106">
        <v>1</v>
      </c>
      <c r="C21" s="106">
        <v>-0.2</v>
      </c>
      <c r="D21" s="114" t="s">
        <v>275</v>
      </c>
      <c r="E21" s="115">
        <v>1.69</v>
      </c>
      <c r="F21" s="115">
        <v>1.25</v>
      </c>
      <c r="G21" s="115">
        <v>1.7402298850574711</v>
      </c>
      <c r="H21" s="115">
        <v>1.2367816091954023</v>
      </c>
      <c r="I21" s="115">
        <v>939</v>
      </c>
      <c r="J21" s="107">
        <f t="shared" si="5"/>
        <v>8.178913738019164E-2</v>
      </c>
      <c r="K21" s="108">
        <v>74.5</v>
      </c>
      <c r="L21" s="130">
        <v>8509.0499999999993</v>
      </c>
      <c r="M21" s="130">
        <v>230082.17</v>
      </c>
      <c r="N21" s="130">
        <v>89086.38</v>
      </c>
      <c r="O21" s="130">
        <v>61388.2</v>
      </c>
      <c r="P21" s="107">
        <v>0.20100000000000001</v>
      </c>
      <c r="Q21" s="119">
        <f t="shared" si="4"/>
        <v>8.1789137380191635E-4</v>
      </c>
      <c r="R21" s="131">
        <f t="shared" si="3"/>
        <v>583.83292190744874</v>
      </c>
      <c r="S21" s="122">
        <v>0.55509999999999993</v>
      </c>
      <c r="T21" s="122">
        <v>0.1668</v>
      </c>
      <c r="U21" s="122">
        <v>0.32280000000000003</v>
      </c>
      <c r="V21" s="122">
        <v>0.44490000000000002</v>
      </c>
      <c r="W21" s="122">
        <f t="shared" si="0"/>
        <v>2.0100000000000001E-3</v>
      </c>
      <c r="X21" s="106">
        <v>74.3</v>
      </c>
      <c r="Y21" s="106">
        <v>127.605</v>
      </c>
      <c r="Z21" s="106">
        <v>3.02</v>
      </c>
      <c r="AA21" s="126">
        <f t="shared" si="1"/>
        <v>23.6667842169194</v>
      </c>
      <c r="AB21" s="122">
        <f t="shared" si="2"/>
        <v>7.0474777448071265E-3</v>
      </c>
      <c r="AC21" s="116"/>
      <c r="AD21" s="117"/>
      <c r="AE21" s="118">
        <v>2.5600000000000001E-2</v>
      </c>
    </row>
    <row r="22" spans="1:31">
      <c r="A22" s="113">
        <v>13169</v>
      </c>
      <c r="B22" s="106">
        <v>1</v>
      </c>
      <c r="C22" s="106">
        <v>-0.2</v>
      </c>
      <c r="D22" s="114" t="s">
        <v>275</v>
      </c>
      <c r="E22" s="115">
        <v>1.69</v>
      </c>
      <c r="F22" s="115">
        <v>1.25</v>
      </c>
      <c r="G22" s="115">
        <v>1.7402298850574711</v>
      </c>
      <c r="H22" s="115">
        <v>1.2367816091954023</v>
      </c>
      <c r="I22" s="115">
        <v>1060.5</v>
      </c>
      <c r="J22" s="107">
        <f t="shared" si="5"/>
        <v>0.11456859971711457</v>
      </c>
      <c r="K22" s="108">
        <v>83.7</v>
      </c>
      <c r="L22" s="130">
        <v>9129.66</v>
      </c>
      <c r="M22" s="130">
        <v>296755.02</v>
      </c>
      <c r="N22" s="130">
        <v>106585.27</v>
      </c>
      <c r="O22" s="130">
        <v>71685.820000000007</v>
      </c>
      <c r="P22" s="107">
        <v>0.17</v>
      </c>
      <c r="Q22" s="119">
        <f t="shared" si="4"/>
        <v>1.1456859971711456E-3</v>
      </c>
      <c r="R22" s="131">
        <f t="shared" si="3"/>
        <v>651.34159247961168</v>
      </c>
      <c r="S22" s="122">
        <v>0.53410000000000002</v>
      </c>
      <c r="T22" s="122">
        <v>0.19289999999999999</v>
      </c>
      <c r="U22" s="122">
        <v>0.34639999999999999</v>
      </c>
      <c r="V22" s="122">
        <v>0.46590000000000004</v>
      </c>
      <c r="W22" s="122">
        <f t="shared" si="0"/>
        <v>1.7000000000000001E-3</v>
      </c>
      <c r="X22" s="106">
        <v>84.9</v>
      </c>
      <c r="Y22" s="106">
        <v>128.50399999999999</v>
      </c>
      <c r="Z22" s="106">
        <v>3.99</v>
      </c>
      <c r="AA22" s="126">
        <f t="shared" si="1"/>
        <v>31.049617132540625</v>
      </c>
      <c r="AB22" s="122">
        <f t="shared" si="2"/>
        <v>7.0451784804669623E-3</v>
      </c>
      <c r="AC22" s="116"/>
      <c r="AD22" s="117"/>
      <c r="AE22" s="118">
        <v>1.04E-2</v>
      </c>
    </row>
    <row r="23" spans="1:31">
      <c r="A23" s="113">
        <v>13535</v>
      </c>
      <c r="B23" s="106">
        <v>1</v>
      </c>
      <c r="C23" s="106">
        <v>-0.2</v>
      </c>
      <c r="D23" s="114" t="s">
        <v>275</v>
      </c>
      <c r="E23" s="115">
        <v>1.75</v>
      </c>
      <c r="F23" s="115">
        <v>1.17</v>
      </c>
      <c r="G23" s="115">
        <v>1.7655172413793103</v>
      </c>
      <c r="H23" s="115">
        <v>1.2045977011494253</v>
      </c>
      <c r="I23" s="115">
        <v>1114.5999999999999</v>
      </c>
      <c r="J23" s="107">
        <f t="shared" si="5"/>
        <v>4.8537591961241626E-2</v>
      </c>
      <c r="K23" s="108">
        <v>93.1</v>
      </c>
      <c r="L23" s="130">
        <v>9760.77</v>
      </c>
      <c r="M23" s="130">
        <v>270137.31</v>
      </c>
      <c r="N23" s="130">
        <v>101659.66</v>
      </c>
      <c r="O23" s="130">
        <v>69673.55</v>
      </c>
      <c r="P23" s="107">
        <v>0.14300000000000002</v>
      </c>
      <c r="Q23" s="119">
        <f t="shared" si="4"/>
        <v>4.8537591961241624E-4</v>
      </c>
      <c r="R23" s="131">
        <f t="shared" si="3"/>
        <v>719.41890116683408</v>
      </c>
      <c r="S23" s="122">
        <v>0.55770000000000008</v>
      </c>
      <c r="T23" s="122">
        <v>0.17149999999999999</v>
      </c>
      <c r="U23" s="122">
        <v>0.32270000000000004</v>
      </c>
      <c r="V23" s="122">
        <v>0.44229999999999997</v>
      </c>
      <c r="W23" s="122">
        <f t="shared" si="0"/>
        <v>1.4300000000000001E-3</v>
      </c>
      <c r="X23" s="106">
        <v>93</v>
      </c>
      <c r="Y23" s="106">
        <v>129.41</v>
      </c>
      <c r="Z23" s="106">
        <v>2.61</v>
      </c>
      <c r="AA23" s="126">
        <f t="shared" si="1"/>
        <v>20.168456842593308</v>
      </c>
      <c r="AB23" s="122">
        <f t="shared" si="2"/>
        <v>7.0503641909979925E-3</v>
      </c>
      <c r="AC23" s="116"/>
      <c r="AD23" s="117"/>
      <c r="AE23" s="118">
        <v>3.73E-2</v>
      </c>
    </row>
    <row r="24" spans="1:31">
      <c r="A24" s="113">
        <v>13900</v>
      </c>
      <c r="B24" s="106">
        <v>1</v>
      </c>
      <c r="C24" s="106">
        <v>-0.2</v>
      </c>
      <c r="D24" s="114" t="s">
        <v>275</v>
      </c>
      <c r="E24" s="115">
        <v>1.75</v>
      </c>
      <c r="F24" s="115">
        <v>1.17</v>
      </c>
      <c r="G24" s="115">
        <v>1.7655172413793103</v>
      </c>
      <c r="H24" s="115">
        <v>1.2045977011494253</v>
      </c>
      <c r="I24" s="115">
        <v>1077.7</v>
      </c>
      <c r="J24" s="107">
        <f t="shared" si="5"/>
        <v>-3.4239584299897804E-2</v>
      </c>
      <c r="K24" s="108">
        <v>86.7</v>
      </c>
      <c r="L24" s="130">
        <v>9044.34</v>
      </c>
      <c r="M24" s="130">
        <v>229312.77</v>
      </c>
      <c r="N24" s="130">
        <v>91244.41</v>
      </c>
      <c r="O24" s="130">
        <v>64150.89</v>
      </c>
      <c r="P24" s="107">
        <v>0.19</v>
      </c>
      <c r="Q24" s="119">
        <f t="shared" si="4"/>
        <v>-3.4239584299897803E-4</v>
      </c>
      <c r="R24" s="131">
        <f t="shared" si="3"/>
        <v>665.28034622202108</v>
      </c>
      <c r="S24" s="122">
        <v>0.55930000000000002</v>
      </c>
      <c r="T24" s="122">
        <v>0.1575</v>
      </c>
      <c r="U24" s="122">
        <v>0.31340000000000001</v>
      </c>
      <c r="V24" s="122">
        <v>0.44069999999999998</v>
      </c>
      <c r="W24" s="122">
        <f t="shared" si="0"/>
        <v>1.9E-3</v>
      </c>
      <c r="X24" s="106">
        <v>87.4</v>
      </c>
      <c r="Y24" s="106">
        <v>130.321</v>
      </c>
      <c r="Z24" s="106">
        <v>1.22</v>
      </c>
      <c r="AA24" s="126">
        <f t="shared" si="1"/>
        <v>9.3614996815555429</v>
      </c>
      <c r="AB24" s="122">
        <f t="shared" si="2"/>
        <v>7.0396414496561423E-3</v>
      </c>
      <c r="AC24" s="116"/>
      <c r="AD24" s="117"/>
      <c r="AE24" s="118">
        <v>-2.01E-2</v>
      </c>
    </row>
    <row r="25" spans="1:31">
      <c r="A25" s="113">
        <v>14265</v>
      </c>
      <c r="B25" s="106">
        <v>1</v>
      </c>
      <c r="C25" s="106">
        <v>-0.2</v>
      </c>
      <c r="D25" s="114" t="s">
        <v>275</v>
      </c>
      <c r="E25" s="115">
        <v>1.69</v>
      </c>
      <c r="F25" s="115">
        <v>1.23</v>
      </c>
      <c r="G25" s="115">
        <v>1.6022988505747127</v>
      </c>
      <c r="H25" s="115">
        <v>1.3885057471264368</v>
      </c>
      <c r="I25" s="115">
        <v>1163.5999999999999</v>
      </c>
      <c r="J25" s="107">
        <f t="shared" si="5"/>
        <v>7.3822619456857919E-2</v>
      </c>
      <c r="K25" s="108">
        <v>92.2</v>
      </c>
      <c r="L25" s="130">
        <v>9360.57</v>
      </c>
      <c r="M25" s="130">
        <v>250119.45</v>
      </c>
      <c r="N25" s="130">
        <v>99824.49</v>
      </c>
      <c r="O25" s="130">
        <v>70383.839999999997</v>
      </c>
      <c r="P25" s="107">
        <v>0.17199999999999999</v>
      </c>
      <c r="Q25" s="119">
        <f t="shared" si="4"/>
        <v>7.3822619456857916E-4</v>
      </c>
      <c r="R25" s="131">
        <f t="shared" si="3"/>
        <v>702.5297165498323</v>
      </c>
      <c r="S25" s="122">
        <v>0.54479999999999995</v>
      </c>
      <c r="T25" s="122">
        <v>0.1618</v>
      </c>
      <c r="U25" s="122">
        <v>0.32280000000000003</v>
      </c>
      <c r="V25" s="122">
        <v>0.45520000000000005</v>
      </c>
      <c r="W25" s="122">
        <f t="shared" si="0"/>
        <v>1.72E-3</v>
      </c>
      <c r="X25" s="106">
        <v>93.5</v>
      </c>
      <c r="Y25" s="106">
        <v>131.24</v>
      </c>
      <c r="Z25" s="106">
        <v>2.14</v>
      </c>
      <c r="AA25" s="126">
        <f t="shared" si="1"/>
        <v>16.306004266991771</v>
      </c>
      <c r="AB25" s="122">
        <f t="shared" si="2"/>
        <v>7.0518182027456142E-3</v>
      </c>
      <c r="AC25" s="116"/>
      <c r="AD25" s="117"/>
      <c r="AE25" s="118">
        <v>-1.2999999999999999E-2</v>
      </c>
    </row>
    <row r="26" spans="1:31">
      <c r="A26" s="113">
        <v>14630</v>
      </c>
      <c r="B26" s="106">
        <v>1</v>
      </c>
      <c r="C26" s="106">
        <v>-0.2</v>
      </c>
      <c r="D26" s="114" t="s">
        <v>275</v>
      </c>
      <c r="E26" s="115">
        <v>1.69</v>
      </c>
      <c r="F26" s="115">
        <v>1.23</v>
      </c>
      <c r="G26" s="115">
        <v>1.6022988505747127</v>
      </c>
      <c r="H26" s="115">
        <v>1.3885057471264368</v>
      </c>
      <c r="I26" s="115">
        <v>1266.0999999999999</v>
      </c>
      <c r="J26" s="107">
        <f t="shared" si="5"/>
        <v>8.0957270357791655E-2</v>
      </c>
      <c r="K26" s="108">
        <v>101.9</v>
      </c>
      <c r="L26" s="130">
        <v>9829.84</v>
      </c>
      <c r="M26" s="130">
        <v>266473.18</v>
      </c>
      <c r="N26" s="130">
        <v>104215.62</v>
      </c>
      <c r="O26" s="130">
        <v>73245.240000000005</v>
      </c>
      <c r="P26" s="107">
        <v>0.14599999999999999</v>
      </c>
      <c r="Q26" s="119">
        <f t="shared" si="4"/>
        <v>8.0957270357791657E-4</v>
      </c>
      <c r="R26" s="131">
        <f t="shared" si="3"/>
        <v>771.00593954526551</v>
      </c>
      <c r="S26" s="122">
        <v>0.54710000000000003</v>
      </c>
      <c r="T26" s="122">
        <v>0.1648</v>
      </c>
      <c r="U26" s="122">
        <v>0.32219999999999999</v>
      </c>
      <c r="V26" s="122">
        <v>0.45289999999999997</v>
      </c>
      <c r="W26" s="122">
        <f t="shared" si="0"/>
        <v>1.4599999999999999E-3</v>
      </c>
      <c r="X26" s="106">
        <v>102.9</v>
      </c>
      <c r="Y26" s="106">
        <v>132.16499999999999</v>
      </c>
      <c r="Z26" s="106">
        <v>3.51</v>
      </c>
      <c r="AA26" s="126">
        <f t="shared" si="1"/>
        <v>26.557711950970376</v>
      </c>
      <c r="AB26" s="122">
        <f t="shared" si="2"/>
        <v>7.04815604998463E-3</v>
      </c>
      <c r="AC26" s="116"/>
      <c r="AD26" s="117"/>
      <c r="AE26" s="118">
        <v>7.3000000000000001E-3</v>
      </c>
    </row>
    <row r="27" spans="1:31">
      <c r="A27" s="113">
        <v>14996</v>
      </c>
      <c r="B27" s="106">
        <v>1</v>
      </c>
      <c r="C27" s="106">
        <v>-0.2</v>
      </c>
      <c r="D27" s="114" t="s">
        <v>275</v>
      </c>
      <c r="E27" s="115">
        <v>1.6600000000000001</v>
      </c>
      <c r="F27" s="115">
        <v>1.28</v>
      </c>
      <c r="G27" s="115">
        <v>1.613793103448276</v>
      </c>
      <c r="H27" s="115">
        <v>1.3724137931034484</v>
      </c>
      <c r="I27" s="115">
        <v>1490.3</v>
      </c>
      <c r="J27" s="107">
        <f t="shared" si="5"/>
        <v>0.15043950882372681</v>
      </c>
      <c r="K27" s="108">
        <v>129</v>
      </c>
      <c r="L27" s="130">
        <v>12198.4</v>
      </c>
      <c r="M27" s="130">
        <v>298439.45</v>
      </c>
      <c r="N27" s="130">
        <v>113404.55</v>
      </c>
      <c r="O27" s="130">
        <v>79272.84</v>
      </c>
      <c r="P27" s="107">
        <v>9.9000000000000005E-2</v>
      </c>
      <c r="Q27" s="119">
        <f t="shared" si="4"/>
        <v>1.5043950882372681E-3</v>
      </c>
      <c r="R27" s="131">
        <f t="shared" si="3"/>
        <v>962.9308929131272</v>
      </c>
      <c r="S27" s="122">
        <v>0.58069999999999999</v>
      </c>
      <c r="T27" s="122">
        <v>0.15789999999999998</v>
      </c>
      <c r="U27" s="122">
        <v>0.2999</v>
      </c>
      <c r="V27" s="122">
        <v>0.41930000000000001</v>
      </c>
      <c r="W27" s="122">
        <f t="shared" si="0"/>
        <v>9.8999999999999999E-4</v>
      </c>
      <c r="X27" s="106">
        <v>129.4</v>
      </c>
      <c r="Y27" s="106">
        <v>133.96600000000001</v>
      </c>
      <c r="Z27" s="106">
        <v>5.45</v>
      </c>
      <c r="AA27" s="126">
        <f t="shared" si="1"/>
        <v>40.68196408043832</v>
      </c>
      <c r="AB27" s="122">
        <f t="shared" si="2"/>
        <v>1.3626905761737345E-2</v>
      </c>
      <c r="AC27" s="116"/>
      <c r="AD27" s="117"/>
      <c r="AE27" s="118">
        <v>5.11E-2</v>
      </c>
    </row>
    <row r="28" spans="1:31">
      <c r="A28" s="113">
        <v>15361</v>
      </c>
      <c r="B28" s="106">
        <v>1</v>
      </c>
      <c r="C28" s="106">
        <v>-0.2</v>
      </c>
      <c r="D28" s="114" t="s">
        <v>275</v>
      </c>
      <c r="E28" s="115">
        <v>1.6600000000000001</v>
      </c>
      <c r="F28" s="115">
        <v>1.28</v>
      </c>
      <c r="G28" s="115">
        <v>1.613793103448276</v>
      </c>
      <c r="H28" s="115">
        <v>1.3724137931034484</v>
      </c>
      <c r="I28" s="115">
        <v>1771.8</v>
      </c>
      <c r="J28" s="107">
        <f t="shared" si="5"/>
        <v>0.15887797719832938</v>
      </c>
      <c r="K28" s="108">
        <v>166.9</v>
      </c>
      <c r="L28" s="130">
        <v>15514.15</v>
      </c>
      <c r="M28" s="130">
        <v>293556.68</v>
      </c>
      <c r="N28" s="130">
        <v>112812.82</v>
      </c>
      <c r="O28" s="130">
        <v>78977.119999999995</v>
      </c>
      <c r="P28" s="107">
        <v>4.7E-2</v>
      </c>
      <c r="Q28" s="119">
        <f t="shared" si="4"/>
        <v>1.5887797719832939E-3</v>
      </c>
      <c r="R28" s="131">
        <f t="shared" si="3"/>
        <v>1229.0856604218216</v>
      </c>
      <c r="S28" s="122">
        <v>0.63869999999999993</v>
      </c>
      <c r="T28" s="122">
        <v>0.1343</v>
      </c>
      <c r="U28" s="122">
        <v>0.25800000000000001</v>
      </c>
      <c r="V28" s="122">
        <v>0.36130000000000001</v>
      </c>
      <c r="W28" s="122">
        <f t="shared" si="0"/>
        <v>4.6999999999999999E-4</v>
      </c>
      <c r="X28" s="106">
        <v>166</v>
      </c>
      <c r="Y28" s="106">
        <v>135.792</v>
      </c>
      <c r="Z28" s="106">
        <v>20.92</v>
      </c>
      <c r="AA28" s="126">
        <f t="shared" si="1"/>
        <v>154.05914928714506</v>
      </c>
      <c r="AB28" s="122">
        <f t="shared" si="2"/>
        <v>1.3630324112088091E-2</v>
      </c>
      <c r="AC28" s="116"/>
      <c r="AD28" s="117"/>
      <c r="AE28" s="118">
        <v>0.10970000000000001</v>
      </c>
    </row>
    <row r="29" spans="1:31">
      <c r="A29" s="113">
        <v>15726</v>
      </c>
      <c r="B29" s="106">
        <v>1</v>
      </c>
      <c r="C29" s="106">
        <v>-0.2</v>
      </c>
      <c r="D29" s="114" t="s">
        <v>275</v>
      </c>
      <c r="E29" s="115">
        <v>1.5699999999999998</v>
      </c>
      <c r="F29" s="115">
        <v>1.38</v>
      </c>
      <c r="G29" s="115">
        <v>1.510344827586207</v>
      </c>
      <c r="H29" s="115">
        <v>1.4804597701149425</v>
      </c>
      <c r="I29" s="115">
        <v>2073.6999999999998</v>
      </c>
      <c r="J29" s="107">
        <f t="shared" si="5"/>
        <v>0.14558518589959971</v>
      </c>
      <c r="K29" s="108">
        <v>205</v>
      </c>
      <c r="L29" s="130">
        <v>18742.580000000002</v>
      </c>
      <c r="M29" s="130">
        <v>313135.11</v>
      </c>
      <c r="N29" s="130">
        <v>122525.25</v>
      </c>
      <c r="O29" s="130">
        <v>85702.21</v>
      </c>
      <c r="P29" s="107">
        <v>1.9E-2</v>
      </c>
      <c r="Q29" s="119">
        <f t="shared" si="4"/>
        <v>1.4558518589959971E-3</v>
      </c>
      <c r="R29" s="131">
        <f t="shared" si="3"/>
        <v>1489.3601563464906</v>
      </c>
      <c r="S29" s="122">
        <v>0.66310000000000002</v>
      </c>
      <c r="T29" s="122">
        <v>0.1231</v>
      </c>
      <c r="U29" s="122">
        <v>0.24079999999999999</v>
      </c>
      <c r="V29" s="122">
        <v>0.33689999999999998</v>
      </c>
      <c r="W29" s="122">
        <f t="shared" si="0"/>
        <v>1.8999999999999998E-4</v>
      </c>
      <c r="X29" s="106">
        <v>203.1</v>
      </c>
      <c r="Y29" s="106">
        <v>137.643</v>
      </c>
      <c r="Z29" s="106">
        <v>58.98</v>
      </c>
      <c r="AA29" s="126">
        <f t="shared" si="1"/>
        <v>428.49981473812687</v>
      </c>
      <c r="AB29" s="122">
        <f t="shared" si="2"/>
        <v>1.3631141746200065E-2</v>
      </c>
      <c r="AC29" s="116"/>
      <c r="AD29" s="117"/>
      <c r="AE29" s="118">
        <v>0.06</v>
      </c>
    </row>
    <row r="30" spans="1:31">
      <c r="A30" s="113">
        <v>16091</v>
      </c>
      <c r="B30" s="106">
        <v>1</v>
      </c>
      <c r="C30" s="106">
        <v>-0.2</v>
      </c>
      <c r="D30" s="114" t="s">
        <v>275</v>
      </c>
      <c r="E30" s="115">
        <v>1.5699999999999998</v>
      </c>
      <c r="F30" s="115">
        <v>1.38</v>
      </c>
      <c r="G30" s="115">
        <v>1.510344827586207</v>
      </c>
      <c r="H30" s="115">
        <v>1.4804597701149425</v>
      </c>
      <c r="I30" s="115">
        <v>2239.4</v>
      </c>
      <c r="J30" s="107">
        <f t="shared" si="5"/>
        <v>7.399303384835236E-2</v>
      </c>
      <c r="K30" s="108">
        <v>222</v>
      </c>
      <c r="L30" s="130">
        <v>18852.830000000002</v>
      </c>
      <c r="M30" s="130">
        <v>283622.71000000002</v>
      </c>
      <c r="N30" s="130">
        <v>114471.01</v>
      </c>
      <c r="O30" s="130">
        <v>81742.27</v>
      </c>
      <c r="P30" s="107">
        <v>1.2E-2</v>
      </c>
      <c r="Q30" s="119">
        <f t="shared" si="4"/>
        <v>7.3993033848352362E-4</v>
      </c>
      <c r="R30" s="131">
        <f t="shared" si="3"/>
        <v>1591.1811294519025</v>
      </c>
      <c r="S30" s="122">
        <v>0.67490000000000006</v>
      </c>
      <c r="T30" s="122">
        <v>0.1128</v>
      </c>
      <c r="U30" s="122">
        <v>0.22769999999999999</v>
      </c>
      <c r="V30" s="122">
        <v>0.3251</v>
      </c>
      <c r="W30" s="122">
        <f t="shared" si="0"/>
        <v>1.2E-4</v>
      </c>
      <c r="X30" s="106">
        <v>224.6</v>
      </c>
      <c r="Y30" s="106">
        <v>139.51900000000001</v>
      </c>
      <c r="Z30" s="106">
        <v>56.77</v>
      </c>
      <c r="AA30" s="126">
        <f t="shared" si="1"/>
        <v>406.89798522065098</v>
      </c>
      <c r="AB30" s="122">
        <f t="shared" si="2"/>
        <v>1.3629461723444017E-2</v>
      </c>
      <c r="AC30" s="116"/>
      <c r="AD30" s="117"/>
      <c r="AE30" s="118">
        <v>1.6400000000000001E-2</v>
      </c>
    </row>
    <row r="31" spans="1:31">
      <c r="A31" s="113">
        <v>16457</v>
      </c>
      <c r="B31" s="106">
        <v>1</v>
      </c>
      <c r="C31" s="106">
        <v>-0.2</v>
      </c>
      <c r="D31" s="114" t="s">
        <v>275</v>
      </c>
      <c r="E31" s="115">
        <v>1.5699999999999998</v>
      </c>
      <c r="F31" s="115">
        <v>1.38</v>
      </c>
      <c r="G31" s="115">
        <v>1.5586206896551724</v>
      </c>
      <c r="H31" s="115">
        <v>1.4367816091954024</v>
      </c>
      <c r="I31" s="115">
        <v>2217.8000000000002</v>
      </c>
      <c r="J31" s="107">
        <f t="shared" si="5"/>
        <v>-9.739381368924117E-3</v>
      </c>
      <c r="K31" s="108">
        <v>224.3</v>
      </c>
      <c r="L31" s="130">
        <v>18275.919999999998</v>
      </c>
      <c r="M31" s="130">
        <v>313928.3</v>
      </c>
      <c r="N31" s="130">
        <v>124382.41</v>
      </c>
      <c r="O31" s="130">
        <v>86342.54</v>
      </c>
      <c r="P31" s="107">
        <v>1.9E-2</v>
      </c>
      <c r="Q31" s="119">
        <f t="shared" si="4"/>
        <v>-9.739381368924117E-5</v>
      </c>
      <c r="R31" s="131">
        <f t="shared" si="3"/>
        <v>1586.0445054129161</v>
      </c>
      <c r="S31" s="122">
        <v>0.65579999999999994</v>
      </c>
      <c r="T31" s="122">
        <v>0.12520000000000001</v>
      </c>
      <c r="U31" s="122">
        <v>0.24789999999999998</v>
      </c>
      <c r="V31" s="122">
        <v>0.34420000000000001</v>
      </c>
      <c r="W31" s="122">
        <f t="shared" si="0"/>
        <v>1.8999999999999998E-4</v>
      </c>
      <c r="X31" s="106">
        <v>228.2</v>
      </c>
      <c r="Y31" s="106">
        <v>141.42099999999999</v>
      </c>
      <c r="Z31" s="106">
        <v>61.72</v>
      </c>
      <c r="AA31" s="126">
        <f t="shared" si="1"/>
        <v>436.42740469944351</v>
      </c>
      <c r="AB31" s="122">
        <f t="shared" si="2"/>
        <v>1.3632551838817557E-2</v>
      </c>
      <c r="AC31" s="116"/>
      <c r="AD31" s="117"/>
      <c r="AE31" s="118">
        <v>2.2700000000000001E-2</v>
      </c>
    </row>
    <row r="32" spans="1:31">
      <c r="A32" s="113">
        <v>16822</v>
      </c>
      <c r="B32" s="106">
        <v>1</v>
      </c>
      <c r="C32" s="106">
        <v>-0.2</v>
      </c>
      <c r="D32" s="114" t="s">
        <v>275</v>
      </c>
      <c r="E32" s="115">
        <v>1.5699999999999998</v>
      </c>
      <c r="F32" s="115">
        <v>1.38</v>
      </c>
      <c r="G32" s="115">
        <v>1.5586206896551724</v>
      </c>
      <c r="H32" s="115">
        <v>1.4367816091954024</v>
      </c>
      <c r="I32" s="115">
        <v>1960.9</v>
      </c>
      <c r="J32" s="107">
        <f t="shared" si="5"/>
        <v>-0.13101127033505028</v>
      </c>
      <c r="K32" s="108">
        <v>226.6</v>
      </c>
      <c r="L32" s="130">
        <v>17958.099999999999</v>
      </c>
      <c r="M32" s="130">
        <v>338998.5</v>
      </c>
      <c r="N32" s="130">
        <v>136678.31</v>
      </c>
      <c r="O32" s="130">
        <v>93703.72</v>
      </c>
      <c r="P32" s="107">
        <v>3.9E-2</v>
      </c>
      <c r="Q32" s="119">
        <f t="shared" si="4"/>
        <v>-1.3101127033505028E-3</v>
      </c>
      <c r="R32" s="131">
        <f t="shared" si="3"/>
        <v>1580.7574520924459</v>
      </c>
      <c r="S32" s="122">
        <v>0.63300000000000001</v>
      </c>
      <c r="T32" s="122">
        <v>0.1328</v>
      </c>
      <c r="U32" s="122">
        <v>0.26769999999999999</v>
      </c>
      <c r="V32" s="122">
        <v>0.36700000000000005</v>
      </c>
      <c r="W32" s="122">
        <f t="shared" si="0"/>
        <v>3.8999999999999999E-4</v>
      </c>
      <c r="X32" s="106">
        <v>227.8</v>
      </c>
      <c r="Y32" s="106">
        <v>143.34899999999999</v>
      </c>
      <c r="Z32" s="106">
        <v>27.24</v>
      </c>
      <c r="AA32" s="126">
        <f t="shared" si="1"/>
        <v>190.02574137245466</v>
      </c>
      <c r="AB32" s="122">
        <f t="shared" si="2"/>
        <v>1.3633053082639759E-2</v>
      </c>
      <c r="AC32" s="116"/>
      <c r="AD32" s="117"/>
      <c r="AE32" s="118">
        <v>8.43E-2</v>
      </c>
    </row>
    <row r="33" spans="1:31">
      <c r="A33" s="113">
        <v>17187</v>
      </c>
      <c r="B33" s="106">
        <v>1</v>
      </c>
      <c r="C33" s="106">
        <v>-0.2</v>
      </c>
      <c r="D33" s="114" t="s">
        <v>276</v>
      </c>
      <c r="E33" s="115">
        <v>1.45</v>
      </c>
      <c r="F33" s="115">
        <v>1.51</v>
      </c>
      <c r="G33" s="115">
        <v>1.4321839080459771</v>
      </c>
      <c r="H33" s="115">
        <v>1.5655172413793104</v>
      </c>
      <c r="I33" s="115">
        <v>1939.4</v>
      </c>
      <c r="J33" s="107">
        <f t="shared" si="5"/>
        <v>-1.1085902856553573E-2</v>
      </c>
      <c r="K33" s="108">
        <v>247.1</v>
      </c>
      <c r="L33" s="130">
        <v>17691.009999999998</v>
      </c>
      <c r="M33" s="130">
        <v>289933.18</v>
      </c>
      <c r="N33" s="130">
        <v>119699.17</v>
      </c>
      <c r="O33" s="130">
        <v>83300.25</v>
      </c>
      <c r="P33" s="107">
        <v>3.9E-2</v>
      </c>
      <c r="Q33" s="119">
        <f t="shared" si="4"/>
        <v>-1.1085902856553572E-4</v>
      </c>
      <c r="R33" s="131">
        <f t="shared" si="3"/>
        <v>1700.5842962636698</v>
      </c>
      <c r="S33" s="122">
        <v>0.65650000000000008</v>
      </c>
      <c r="T33" s="122">
        <v>0.11960000000000001</v>
      </c>
      <c r="U33" s="122">
        <v>0.24679999999999999</v>
      </c>
      <c r="V33" s="122">
        <v>0.34350000000000003</v>
      </c>
      <c r="W33" s="122">
        <f t="shared" si="0"/>
        <v>3.8999999999999999E-4</v>
      </c>
      <c r="X33" s="106">
        <v>249.9</v>
      </c>
      <c r="Y33" s="106">
        <v>145.303</v>
      </c>
      <c r="Z33" s="106">
        <v>2.89</v>
      </c>
      <c r="AA33" s="126">
        <f t="shared" si="1"/>
        <v>19.889472343998406</v>
      </c>
      <c r="AB33" s="122">
        <f t="shared" si="2"/>
        <v>1.3631068232077014E-2</v>
      </c>
      <c r="AC33" s="116"/>
      <c r="AD33" s="117"/>
      <c r="AE33" s="118">
        <v>0.14649999999999999</v>
      </c>
    </row>
    <row r="34" spans="1:31">
      <c r="A34" s="113">
        <v>17552</v>
      </c>
      <c r="B34" s="106">
        <v>1</v>
      </c>
      <c r="C34" s="106">
        <v>-0.2</v>
      </c>
      <c r="D34" s="114" t="s">
        <v>276</v>
      </c>
      <c r="E34" s="115">
        <v>1.45</v>
      </c>
      <c r="F34" s="115">
        <v>1.51</v>
      </c>
      <c r="G34" s="115">
        <v>1.4321839080459771</v>
      </c>
      <c r="H34" s="115">
        <v>1.5655172413793104</v>
      </c>
      <c r="I34" s="115">
        <v>2020</v>
      </c>
      <c r="J34" s="107">
        <f t="shared" si="5"/>
        <v>3.9900990099009853E-2</v>
      </c>
      <c r="K34" s="108">
        <v>275.10000000000002</v>
      </c>
      <c r="L34" s="130">
        <v>17780.490000000002</v>
      </c>
      <c r="M34" s="130">
        <v>301464.93</v>
      </c>
      <c r="N34" s="130">
        <v>123393.23</v>
      </c>
      <c r="O34" s="130">
        <v>86218.16</v>
      </c>
      <c r="P34" s="107">
        <v>3.7499999999999999E-2</v>
      </c>
      <c r="Q34" s="119">
        <f t="shared" si="4"/>
        <v>3.9900990099009853E-4</v>
      </c>
      <c r="R34" s="131">
        <f t="shared" si="3"/>
        <v>1867.8326758689057</v>
      </c>
      <c r="S34" s="122">
        <v>0.64990000000000014</v>
      </c>
      <c r="T34" s="122">
        <v>0.12240000000000001</v>
      </c>
      <c r="U34" s="122">
        <v>0.25059999999999999</v>
      </c>
      <c r="V34" s="122">
        <v>0.35009999999999997</v>
      </c>
      <c r="W34" s="122">
        <f t="shared" ref="W34:W65" si="6">P34/100</f>
        <v>3.7500000000000001E-4</v>
      </c>
      <c r="X34" s="106">
        <v>274.8</v>
      </c>
      <c r="Y34" s="106">
        <v>147.28299999999999</v>
      </c>
      <c r="Z34" s="106">
        <v>-5.97</v>
      </c>
      <c r="AA34" s="126">
        <f t="shared" si="1"/>
        <v>-40.534209650808315</v>
      </c>
      <c r="AB34" s="122">
        <f t="shared" si="2"/>
        <v>1.3626697315265272E-2</v>
      </c>
      <c r="AC34" s="116"/>
      <c r="AD34" s="117"/>
      <c r="AE34" s="118">
        <v>7.7399999999999997E-2</v>
      </c>
    </row>
    <row r="35" spans="1:31">
      <c r="A35" s="113">
        <v>17918</v>
      </c>
      <c r="B35" s="106">
        <v>1</v>
      </c>
      <c r="C35" s="106">
        <v>-0.2</v>
      </c>
      <c r="D35" s="114" t="s">
        <v>276</v>
      </c>
      <c r="E35" s="115">
        <v>1.54</v>
      </c>
      <c r="F35" s="115">
        <v>1.42</v>
      </c>
      <c r="G35" s="115">
        <v>1.6045977011494252</v>
      </c>
      <c r="H35" s="115">
        <v>1.3931034482758622</v>
      </c>
      <c r="I35" s="115">
        <v>2008.9</v>
      </c>
      <c r="J35" s="107">
        <f t="shared" si="5"/>
        <v>-5.5254119169694405E-3</v>
      </c>
      <c r="K35" s="108">
        <v>271.10000000000002</v>
      </c>
      <c r="L35" s="130">
        <v>17507.12</v>
      </c>
      <c r="M35" s="130">
        <v>283184.09999999998</v>
      </c>
      <c r="N35" s="130">
        <v>118351.94</v>
      </c>
      <c r="O35" s="130">
        <v>83917.14</v>
      </c>
      <c r="P35" s="107">
        <v>6.0499999999999998E-2</v>
      </c>
      <c r="Q35" s="119">
        <f t="shared" si="4"/>
        <v>-5.5254119169694407E-5</v>
      </c>
      <c r="R35" s="131">
        <f t="shared" si="3"/>
        <v>1815.9165656335615</v>
      </c>
      <c r="S35" s="122">
        <v>0.65249999999999997</v>
      </c>
      <c r="T35" s="122">
        <v>0.1173</v>
      </c>
      <c r="U35" s="122">
        <v>0.24510000000000001</v>
      </c>
      <c r="V35" s="122">
        <v>0.34749999999999998</v>
      </c>
      <c r="W35" s="122">
        <f t="shared" si="6"/>
        <v>6.0499999999999996E-4</v>
      </c>
      <c r="X35" s="106">
        <v>272.8</v>
      </c>
      <c r="Y35" s="106">
        <v>149.291</v>
      </c>
      <c r="Z35" s="106">
        <v>0.78</v>
      </c>
      <c r="AA35" s="126">
        <f t="shared" si="1"/>
        <v>5.2246953935602285</v>
      </c>
      <c r="AB35" s="122">
        <f t="shared" si="2"/>
        <v>1.3633616914375793E-2</v>
      </c>
      <c r="AC35" s="116"/>
      <c r="AD35" s="117"/>
      <c r="AE35" s="118">
        <v>-9.4999999999999998E-3</v>
      </c>
    </row>
    <row r="36" spans="1:31">
      <c r="A36" s="113">
        <v>18283</v>
      </c>
      <c r="B36" s="106">
        <v>1</v>
      </c>
      <c r="C36" s="106">
        <v>-0.2</v>
      </c>
      <c r="D36" s="114" t="s">
        <v>276</v>
      </c>
      <c r="E36" s="115">
        <v>1.54</v>
      </c>
      <c r="F36" s="115">
        <v>1.42</v>
      </c>
      <c r="G36" s="115">
        <v>1.6045977011494252</v>
      </c>
      <c r="H36" s="115">
        <v>1.3931034482758622</v>
      </c>
      <c r="I36" s="115">
        <v>2184</v>
      </c>
      <c r="J36" s="107">
        <f t="shared" si="5"/>
        <v>8.0173992673992639E-2</v>
      </c>
      <c r="K36" s="108">
        <v>298.89999999999998</v>
      </c>
      <c r="L36" s="130">
        <v>18895.54</v>
      </c>
      <c r="M36" s="130">
        <v>338330.54</v>
      </c>
      <c r="N36" s="130">
        <v>134774.68</v>
      </c>
      <c r="O36" s="130">
        <v>93858.11</v>
      </c>
      <c r="P36" s="107">
        <v>5.2083333333333329E-2</v>
      </c>
      <c r="Q36" s="119">
        <f t="shared" si="4"/>
        <v>8.0173992673992643E-4</v>
      </c>
      <c r="R36" s="131">
        <f t="shared" si="3"/>
        <v>1975.205846979369</v>
      </c>
      <c r="S36" s="122">
        <v>0.64439999999999997</v>
      </c>
      <c r="T36" s="122">
        <v>0.12820000000000001</v>
      </c>
      <c r="U36" s="122">
        <v>0.25530000000000003</v>
      </c>
      <c r="V36" s="122">
        <v>0.35560000000000003</v>
      </c>
      <c r="W36" s="122">
        <f t="shared" si="6"/>
        <v>5.2083333333333333E-4</v>
      </c>
      <c r="X36" s="106">
        <v>300.2</v>
      </c>
      <c r="Y36" s="106">
        <v>151.32599999999999</v>
      </c>
      <c r="Z36" s="106">
        <v>5.36</v>
      </c>
      <c r="AA36" s="126">
        <f t="shared" si="1"/>
        <v>35.420218600901364</v>
      </c>
      <c r="AB36" s="122">
        <f t="shared" si="2"/>
        <v>1.3631096315250059E-2</v>
      </c>
      <c r="AC36" s="116">
        <v>20.43</v>
      </c>
      <c r="AD36" s="122"/>
      <c r="AE36" s="118">
        <v>1.09E-2</v>
      </c>
    </row>
    <row r="37" spans="1:31">
      <c r="A37" s="113">
        <v>18648</v>
      </c>
      <c r="B37" s="106">
        <v>1</v>
      </c>
      <c r="C37" s="106">
        <v>-0.2</v>
      </c>
      <c r="D37" s="114" t="s">
        <v>276</v>
      </c>
      <c r="E37" s="115">
        <v>1.48</v>
      </c>
      <c r="F37" s="115">
        <v>1.47</v>
      </c>
      <c r="G37" s="115">
        <v>1.5379310344827586</v>
      </c>
      <c r="H37" s="115">
        <v>1.457471264367816</v>
      </c>
      <c r="I37" s="115">
        <v>2360</v>
      </c>
      <c r="J37" s="107">
        <f t="shared" si="5"/>
        <v>7.4576271186440682E-2</v>
      </c>
      <c r="K37" s="108">
        <v>343.9</v>
      </c>
      <c r="L37" s="130">
        <v>19817.91</v>
      </c>
      <c r="M37" s="130">
        <v>319593.11</v>
      </c>
      <c r="N37" s="130">
        <v>131236.01</v>
      </c>
      <c r="O37" s="130">
        <v>92776.76</v>
      </c>
      <c r="P37" s="107">
        <v>3.2833333333333339E-2</v>
      </c>
      <c r="Q37" s="119">
        <f t="shared" si="4"/>
        <v>7.457627118644068E-4</v>
      </c>
      <c r="R37" s="131">
        <f t="shared" si="3"/>
        <v>2234.32109513569</v>
      </c>
      <c r="S37" s="122">
        <v>0.65780000000000005</v>
      </c>
      <c r="T37" s="122">
        <v>0.11789999999999999</v>
      </c>
      <c r="U37" s="122">
        <v>0.24199999999999999</v>
      </c>
      <c r="V37" s="122">
        <v>0.3422</v>
      </c>
      <c r="W37" s="122">
        <f t="shared" si="6"/>
        <v>3.2833333333333342E-4</v>
      </c>
      <c r="X37" s="106">
        <v>347.3</v>
      </c>
      <c r="Y37" s="106">
        <v>153.917</v>
      </c>
      <c r="Z37" s="106">
        <v>-2.68</v>
      </c>
      <c r="AA37" s="126">
        <f t="shared" si="1"/>
        <v>-17.411981782389208</v>
      </c>
      <c r="AB37" s="122">
        <f t="shared" si="2"/>
        <v>1.7121975073682041E-2</v>
      </c>
      <c r="AC37" s="116">
        <v>23.77</v>
      </c>
      <c r="AD37" s="117">
        <f>(AC37-AC36)/AC36</f>
        <v>0.16348507097405776</v>
      </c>
      <c r="AE37" s="118">
        <v>7.8799999999999995E-2</v>
      </c>
    </row>
    <row r="38" spans="1:31">
      <c r="A38" s="113">
        <v>19013</v>
      </c>
      <c r="B38" s="106">
        <v>1</v>
      </c>
      <c r="C38" s="106">
        <v>-0.2</v>
      </c>
      <c r="D38" s="114" t="s">
        <v>276</v>
      </c>
      <c r="E38" s="115">
        <v>1.48</v>
      </c>
      <c r="F38" s="115">
        <v>1.47</v>
      </c>
      <c r="G38" s="115">
        <v>1.5379310344827586</v>
      </c>
      <c r="H38" s="115">
        <v>1.457471264367816</v>
      </c>
      <c r="I38" s="115">
        <v>2456.1</v>
      </c>
      <c r="J38" s="107">
        <f t="shared" si="5"/>
        <v>3.9127071373315385E-2</v>
      </c>
      <c r="K38" s="108">
        <v>365.2</v>
      </c>
      <c r="L38" s="130">
        <v>20638.75</v>
      </c>
      <c r="M38" s="130">
        <v>300110.28999999998</v>
      </c>
      <c r="N38" s="130">
        <v>128316.87</v>
      </c>
      <c r="O38" s="130">
        <v>92366.14</v>
      </c>
      <c r="P38" s="107">
        <v>3.0250000000000003E-2</v>
      </c>
      <c r="Q38" s="119">
        <f t="shared" si="4"/>
        <v>3.9127071373315384E-4</v>
      </c>
      <c r="R38" s="131">
        <f t="shared" si="3"/>
        <v>2332.7712197863966</v>
      </c>
      <c r="S38" s="122">
        <v>0.66789999999999994</v>
      </c>
      <c r="T38" s="122">
        <v>0.1079</v>
      </c>
      <c r="U38" s="122">
        <v>0.23070000000000002</v>
      </c>
      <c r="V38" s="122">
        <v>0.33210000000000001</v>
      </c>
      <c r="W38" s="122">
        <f t="shared" si="6"/>
        <v>3.0250000000000003E-4</v>
      </c>
      <c r="X38" s="106">
        <v>367.7</v>
      </c>
      <c r="Y38" s="106">
        <v>156.55199999999999</v>
      </c>
      <c r="Z38" s="106">
        <v>5.4</v>
      </c>
      <c r="AA38" s="126">
        <f t="shared" si="1"/>
        <v>34.493331289284079</v>
      </c>
      <c r="AB38" s="122">
        <f t="shared" si="2"/>
        <v>1.7119616416640077E-2</v>
      </c>
      <c r="AC38" s="116">
        <v>26.57</v>
      </c>
      <c r="AD38" s="117">
        <f t="shared" ref="AD38:AD100" si="7">(AC38-AC37)/AC37</f>
        <v>0.1177955405973917</v>
      </c>
      <c r="AE38" s="118">
        <v>2.29E-2</v>
      </c>
    </row>
    <row r="39" spans="1:31">
      <c r="A39" s="113">
        <v>19379</v>
      </c>
      <c r="B39" s="106">
        <v>-0.2</v>
      </c>
      <c r="C39" s="106">
        <v>1</v>
      </c>
      <c r="D39" s="114" t="s">
        <v>277</v>
      </c>
      <c r="E39" s="115">
        <v>1.46</v>
      </c>
      <c r="F39" s="115">
        <v>1.48</v>
      </c>
      <c r="G39" s="115">
        <v>1.489655172413793</v>
      </c>
      <c r="H39" s="115">
        <v>1.5080459770114942</v>
      </c>
      <c r="I39" s="115">
        <v>2571.4</v>
      </c>
      <c r="J39" s="107">
        <f t="shared" si="5"/>
        <v>4.4839387104301229E-2</v>
      </c>
      <c r="K39" s="108">
        <v>386</v>
      </c>
      <c r="L39" s="130">
        <v>21740.22</v>
      </c>
      <c r="M39" s="130">
        <v>286207.02</v>
      </c>
      <c r="N39" s="130">
        <v>127254.34</v>
      </c>
      <c r="O39" s="130">
        <v>93380.97</v>
      </c>
      <c r="P39" s="107">
        <v>2.9250000000000002E-2</v>
      </c>
      <c r="Q39" s="119">
        <f t="shared" si="4"/>
        <v>4.483938710430123E-4</v>
      </c>
      <c r="R39" s="131">
        <f t="shared" si="3"/>
        <v>2424.1358520900321</v>
      </c>
      <c r="S39" s="122">
        <v>0.67689999999999995</v>
      </c>
      <c r="T39" s="122">
        <v>9.9000000000000005E-2</v>
      </c>
      <c r="U39" s="122">
        <v>0.22010000000000002</v>
      </c>
      <c r="V39" s="122">
        <v>0.3231</v>
      </c>
      <c r="W39" s="122">
        <f t="shared" si="6"/>
        <v>2.9250000000000001E-4</v>
      </c>
      <c r="X39" s="106">
        <v>389.7</v>
      </c>
      <c r="Y39" s="106">
        <v>159.232</v>
      </c>
      <c r="Z39" s="106">
        <v>10.38</v>
      </c>
      <c r="AA39" s="126">
        <f t="shared" si="1"/>
        <v>65.187901929260448</v>
      </c>
      <c r="AB39" s="122">
        <f t="shared" si="2"/>
        <v>1.7118912565792881E-2</v>
      </c>
      <c r="AC39" s="116">
        <v>26.38</v>
      </c>
      <c r="AD39" s="117">
        <f t="shared" si="7"/>
        <v>-7.1509220925856706E-3</v>
      </c>
      <c r="AE39" s="118">
        <v>8.2000000000000007E-3</v>
      </c>
    </row>
    <row r="40" spans="1:31">
      <c r="A40" s="113">
        <v>19744</v>
      </c>
      <c r="B40" s="106">
        <v>-0.2</v>
      </c>
      <c r="C40" s="106">
        <v>1</v>
      </c>
      <c r="D40" s="114" t="s">
        <v>277</v>
      </c>
      <c r="E40" s="115">
        <v>1.46</v>
      </c>
      <c r="F40" s="115">
        <v>1.48</v>
      </c>
      <c r="G40" s="115">
        <v>1.489655172413793</v>
      </c>
      <c r="H40" s="115">
        <v>1.5080459770114942</v>
      </c>
      <c r="I40" s="115">
        <v>2556.9</v>
      </c>
      <c r="J40" s="107">
        <f t="shared" si="5"/>
        <v>-5.6709296413625871E-3</v>
      </c>
      <c r="K40" s="108">
        <v>388.3</v>
      </c>
      <c r="L40" s="130">
        <v>21283.64</v>
      </c>
      <c r="M40" s="130">
        <v>310968.19</v>
      </c>
      <c r="N40" s="130">
        <v>134492.9</v>
      </c>
      <c r="O40" s="130">
        <v>97087.3</v>
      </c>
      <c r="P40" s="107">
        <v>5.5916666666666656E-2</v>
      </c>
      <c r="Q40" s="119">
        <f t="shared" si="4"/>
        <v>-5.6709296413625872E-5</v>
      </c>
      <c r="R40" s="131">
        <f t="shared" si="3"/>
        <v>2397.5351634374347</v>
      </c>
      <c r="S40" s="122">
        <v>0.66359999999999997</v>
      </c>
      <c r="T40" s="122">
        <v>0.10769999999999999</v>
      </c>
      <c r="U40" s="122">
        <v>0.23300000000000001</v>
      </c>
      <c r="V40" s="122">
        <v>0.33640000000000003</v>
      </c>
      <c r="W40" s="122">
        <f t="shared" si="6"/>
        <v>5.5916666666666658E-4</v>
      </c>
      <c r="X40" s="106">
        <v>391.1</v>
      </c>
      <c r="Y40" s="106">
        <v>161.958</v>
      </c>
      <c r="Z40" s="106">
        <v>7.99</v>
      </c>
      <c r="AA40" s="126">
        <f t="shared" si="1"/>
        <v>49.333777893033997</v>
      </c>
      <c r="AB40" s="122">
        <f t="shared" si="2"/>
        <v>1.7119674437299028E-2</v>
      </c>
      <c r="AC40" s="116">
        <v>35.979999999999997</v>
      </c>
      <c r="AD40" s="117">
        <f t="shared" si="7"/>
        <v>0.36391205458680814</v>
      </c>
      <c r="AE40" s="118">
        <v>3.2000000000000002E-3</v>
      </c>
    </row>
    <row r="41" spans="1:31">
      <c r="A41" s="113">
        <v>20109</v>
      </c>
      <c r="B41" s="106">
        <v>-0.2</v>
      </c>
      <c r="C41" s="106">
        <v>1</v>
      </c>
      <c r="D41" s="114" t="s">
        <v>277</v>
      </c>
      <c r="E41" s="115">
        <v>1.48</v>
      </c>
      <c r="F41" s="115">
        <v>1.47</v>
      </c>
      <c r="G41" s="115">
        <v>1.5333333333333332</v>
      </c>
      <c r="H41" s="115">
        <v>1.4666666666666668</v>
      </c>
      <c r="I41" s="115">
        <v>2739</v>
      </c>
      <c r="J41" s="107">
        <f t="shared" si="5"/>
        <v>6.6484118291347177E-2</v>
      </c>
      <c r="K41" s="108">
        <v>424.1</v>
      </c>
      <c r="L41" s="130">
        <v>22842.51</v>
      </c>
      <c r="M41" s="130">
        <v>344105.82</v>
      </c>
      <c r="N41" s="130">
        <v>146859.94</v>
      </c>
      <c r="O41" s="130">
        <v>105612.89</v>
      </c>
      <c r="P41" s="107">
        <v>4.3666666666666673E-2</v>
      </c>
      <c r="Q41" s="119">
        <f t="shared" si="4"/>
        <v>6.648411829134718E-4</v>
      </c>
      <c r="R41" s="131">
        <f t="shared" si="3"/>
        <v>2574.5002458553645</v>
      </c>
      <c r="S41" s="122">
        <v>0.66060000000000008</v>
      </c>
      <c r="T41" s="122">
        <v>0.1106</v>
      </c>
      <c r="U41" s="122">
        <v>0.23600000000000002</v>
      </c>
      <c r="V41" s="122">
        <v>0.33939999999999998</v>
      </c>
      <c r="W41" s="122">
        <f t="shared" si="6"/>
        <v>4.3666666666666675E-4</v>
      </c>
      <c r="X41" s="106">
        <v>426.2</v>
      </c>
      <c r="Y41" s="106">
        <v>164.73099999999999</v>
      </c>
      <c r="Z41" s="106">
        <v>7.99</v>
      </c>
      <c r="AA41" s="126">
        <f t="shared" si="1"/>
        <v>48.503317529790991</v>
      </c>
      <c r="AB41" s="122">
        <f t="shared" si="2"/>
        <v>1.7121722915817657E-2</v>
      </c>
      <c r="AC41" s="116">
        <v>45.51</v>
      </c>
      <c r="AD41" s="117">
        <f t="shared" si="7"/>
        <v>0.26486937187326298</v>
      </c>
      <c r="AE41" s="118">
        <v>-2.8E-3</v>
      </c>
    </row>
    <row r="42" spans="1:31">
      <c r="A42" s="113">
        <v>20474</v>
      </c>
      <c r="B42" s="106">
        <v>-0.2</v>
      </c>
      <c r="C42" s="106">
        <v>1</v>
      </c>
      <c r="D42" s="114" t="s">
        <v>277</v>
      </c>
      <c r="E42" s="115">
        <v>1.48</v>
      </c>
      <c r="F42" s="115">
        <v>1.47</v>
      </c>
      <c r="G42" s="115">
        <v>1.5333333333333332</v>
      </c>
      <c r="H42" s="115">
        <v>1.4666666666666668</v>
      </c>
      <c r="I42" s="115">
        <v>2797.4</v>
      </c>
      <c r="J42" s="107">
        <f t="shared" si="5"/>
        <v>2.0876528204761595E-2</v>
      </c>
      <c r="K42" s="108">
        <v>452.2</v>
      </c>
      <c r="L42" s="130">
        <v>24094.37</v>
      </c>
      <c r="M42" s="130">
        <v>347807.01</v>
      </c>
      <c r="N42" s="130">
        <v>150742.82999999999</v>
      </c>
      <c r="O42" s="130">
        <v>109054.32</v>
      </c>
      <c r="P42" s="107">
        <v>4.1250000000000002E-2</v>
      </c>
      <c r="Q42" s="119">
        <f t="shared" si="4"/>
        <v>2.0876528204761595E-4</v>
      </c>
      <c r="R42" s="131">
        <f t="shared" si="3"/>
        <v>2698.8797440779226</v>
      </c>
      <c r="S42" s="122">
        <v>0.66539999999999988</v>
      </c>
      <c r="T42" s="122">
        <v>0.1067</v>
      </c>
      <c r="U42" s="122">
        <v>0.23129999999999998</v>
      </c>
      <c r="V42" s="122">
        <v>0.33460000000000001</v>
      </c>
      <c r="W42" s="122">
        <f t="shared" si="6"/>
        <v>4.125E-4</v>
      </c>
      <c r="X42" s="106">
        <v>450.1</v>
      </c>
      <c r="Y42" s="106">
        <v>167.55099999999999</v>
      </c>
      <c r="Z42" s="106">
        <v>1.4</v>
      </c>
      <c r="AA42" s="126">
        <f t="shared" si="1"/>
        <v>8.3556648423465099</v>
      </c>
      <c r="AB42" s="122">
        <f t="shared" si="2"/>
        <v>1.7118817951690898E-2</v>
      </c>
      <c r="AC42" s="116">
        <v>49.39</v>
      </c>
      <c r="AD42" s="117">
        <f t="shared" si="7"/>
        <v>8.525598769501215E-2</v>
      </c>
      <c r="AE42" s="118">
        <v>1.52E-2</v>
      </c>
    </row>
    <row r="43" spans="1:31">
      <c r="A43" s="113">
        <v>20840</v>
      </c>
      <c r="B43" s="106">
        <v>-0.2</v>
      </c>
      <c r="C43" s="106">
        <v>1</v>
      </c>
      <c r="D43" s="114" t="s">
        <v>277</v>
      </c>
      <c r="E43" s="115">
        <v>1.49</v>
      </c>
      <c r="F43" s="115">
        <v>1.47</v>
      </c>
      <c r="G43" s="115">
        <v>1.5379310344827586</v>
      </c>
      <c r="H43" s="115">
        <v>1.4620689655172414</v>
      </c>
      <c r="I43" s="115">
        <v>2856.3</v>
      </c>
      <c r="J43" s="107">
        <f t="shared" si="5"/>
        <v>2.0621083219549797E-2</v>
      </c>
      <c r="K43" s="108">
        <v>475.2</v>
      </c>
      <c r="L43" s="130">
        <v>24175.09</v>
      </c>
      <c r="M43" s="130">
        <v>329911.15000000002</v>
      </c>
      <c r="N43" s="130">
        <v>146786.60999999999</v>
      </c>
      <c r="O43" s="130">
        <v>107108.91</v>
      </c>
      <c r="P43" s="107">
        <v>4.2999999999999997E-2</v>
      </c>
      <c r="Q43" s="119">
        <f t="shared" si="4"/>
        <v>2.0621083219549797E-4</v>
      </c>
      <c r="R43" s="131">
        <f t="shared" si="3"/>
        <v>2788.4051167703319</v>
      </c>
      <c r="S43" s="122">
        <v>0.67009999999999992</v>
      </c>
      <c r="T43" s="122">
        <v>0.1016</v>
      </c>
      <c r="U43" s="122">
        <v>0.22600000000000001</v>
      </c>
      <c r="V43" s="122">
        <v>0.32990000000000003</v>
      </c>
      <c r="W43" s="122">
        <f t="shared" si="6"/>
        <v>4.2999999999999999E-4</v>
      </c>
      <c r="X43" s="106">
        <v>474.9</v>
      </c>
      <c r="Y43" s="106">
        <v>170.42</v>
      </c>
      <c r="Z43" s="106">
        <v>1.79</v>
      </c>
      <c r="AA43" s="126">
        <f t="shared" si="1"/>
        <v>10.503462034972422</v>
      </c>
      <c r="AB43" s="122">
        <f t="shared" si="2"/>
        <v>1.7123144594780097E-2</v>
      </c>
      <c r="AC43" s="116">
        <v>47.91</v>
      </c>
      <c r="AD43" s="117">
        <f t="shared" si="7"/>
        <v>-2.9965580076938732E-2</v>
      </c>
      <c r="AE43" s="118">
        <v>3.3399999999999999E-2</v>
      </c>
    </row>
    <row r="44" spans="1:31">
      <c r="A44" s="113">
        <v>21205</v>
      </c>
      <c r="B44" s="106">
        <v>-0.2</v>
      </c>
      <c r="C44" s="106">
        <v>1</v>
      </c>
      <c r="D44" s="114" t="s">
        <v>277</v>
      </c>
      <c r="E44" s="115">
        <v>1.49</v>
      </c>
      <c r="F44" s="115">
        <v>1.47</v>
      </c>
      <c r="G44" s="115">
        <v>1.5379310344827586</v>
      </c>
      <c r="H44" s="115">
        <v>1.4620689655172414</v>
      </c>
      <c r="I44" s="115">
        <v>2835.3</v>
      </c>
      <c r="J44" s="107">
        <f t="shared" si="5"/>
        <v>-7.4066236377102945E-3</v>
      </c>
      <c r="K44" s="108">
        <v>481.4</v>
      </c>
      <c r="L44" s="130">
        <v>23365.17</v>
      </c>
      <c r="M44" s="130">
        <v>323025.34999999998</v>
      </c>
      <c r="N44" s="130">
        <v>145131.94</v>
      </c>
      <c r="O44" s="130">
        <v>106226.7</v>
      </c>
      <c r="P44" s="107">
        <v>6.8416666666666653E-2</v>
      </c>
      <c r="Q44" s="119">
        <f t="shared" si="4"/>
        <v>-7.4066236377102942E-5</v>
      </c>
      <c r="R44" s="131">
        <f t="shared" si="3"/>
        <v>2777.2489428108252</v>
      </c>
      <c r="S44" s="122">
        <v>0.66439999999999999</v>
      </c>
      <c r="T44" s="122">
        <v>0.10210000000000001</v>
      </c>
      <c r="U44" s="122">
        <v>0.2293</v>
      </c>
      <c r="V44" s="122">
        <v>0.33560000000000001</v>
      </c>
      <c r="W44" s="122">
        <f t="shared" si="6"/>
        <v>6.8416666666666658E-4</v>
      </c>
      <c r="X44" s="106">
        <v>482</v>
      </c>
      <c r="Y44" s="106">
        <v>173.33699999999999</v>
      </c>
      <c r="Z44" s="106">
        <v>6.42</v>
      </c>
      <c r="AA44" s="126">
        <f t="shared" si="1"/>
        <v>37.037678049118192</v>
      </c>
      <c r="AB44" s="122">
        <f t="shared" si="2"/>
        <v>1.7116535617885235E-2</v>
      </c>
      <c r="AC44" s="116">
        <v>55.21</v>
      </c>
      <c r="AD44" s="117">
        <f t="shared" si="7"/>
        <v>0.15236902525568785</v>
      </c>
      <c r="AE44" s="118">
        <v>2.7300000000000001E-2</v>
      </c>
    </row>
    <row r="45" spans="1:31">
      <c r="A45" s="113">
        <v>21570</v>
      </c>
      <c r="B45" s="106">
        <v>-0.2</v>
      </c>
      <c r="C45" s="106">
        <v>1</v>
      </c>
      <c r="D45" s="114" t="s">
        <v>277</v>
      </c>
      <c r="E45" s="115">
        <v>1.6400000000000001</v>
      </c>
      <c r="F45" s="115">
        <v>1.34</v>
      </c>
      <c r="G45" s="115">
        <v>1.6505747126436781</v>
      </c>
      <c r="H45" s="115">
        <v>1.3517241379310345</v>
      </c>
      <c r="I45" s="115">
        <v>3031</v>
      </c>
      <c r="J45" s="107">
        <f t="shared" si="5"/>
        <v>6.4566149785549268E-2</v>
      </c>
      <c r="K45" s="108">
        <v>522.29999999999995</v>
      </c>
      <c r="L45" s="130">
        <v>24854.09</v>
      </c>
      <c r="M45" s="130">
        <v>360882.4</v>
      </c>
      <c r="N45" s="130">
        <v>158553.9</v>
      </c>
      <c r="O45" s="130">
        <v>115251.22</v>
      </c>
      <c r="P45" s="107">
        <v>5.45E-2</v>
      </c>
      <c r="Q45" s="119">
        <f t="shared" si="4"/>
        <v>6.4566149785549268E-4</v>
      </c>
      <c r="R45" s="131">
        <f t="shared" si="3"/>
        <v>2962.4797935396045</v>
      </c>
      <c r="S45" s="122">
        <v>0.66</v>
      </c>
      <c r="T45" s="122">
        <v>0.1065</v>
      </c>
      <c r="U45" s="122">
        <v>0.2339</v>
      </c>
      <c r="V45" s="122">
        <v>0.34</v>
      </c>
      <c r="W45" s="122">
        <f t="shared" si="6"/>
        <v>5.4500000000000002E-4</v>
      </c>
      <c r="X45" s="106">
        <v>522.5</v>
      </c>
      <c r="Y45" s="106">
        <v>176.30500000000001</v>
      </c>
      <c r="Z45" s="106">
        <v>14.28</v>
      </c>
      <c r="AA45" s="126">
        <f t="shared" si="1"/>
        <v>80.996001247837555</v>
      </c>
      <c r="AB45" s="122">
        <f t="shared" si="2"/>
        <v>1.7122714711804276E-2</v>
      </c>
      <c r="AC45" s="116">
        <v>60.51</v>
      </c>
      <c r="AD45" s="117">
        <f t="shared" si="7"/>
        <v>9.5997101974279964E-2</v>
      </c>
      <c r="AE45" s="118">
        <v>1.01E-2</v>
      </c>
    </row>
    <row r="46" spans="1:31">
      <c r="A46" s="113">
        <v>21935</v>
      </c>
      <c r="B46" s="106">
        <v>-0.2</v>
      </c>
      <c r="C46" s="106">
        <v>1</v>
      </c>
      <c r="D46" s="114" t="s">
        <v>277</v>
      </c>
      <c r="E46" s="115">
        <v>1.6400000000000001</v>
      </c>
      <c r="F46" s="115">
        <v>1.34</v>
      </c>
      <c r="G46" s="115">
        <v>1.6505747126436781</v>
      </c>
      <c r="H46" s="115">
        <v>1.3517241379310345</v>
      </c>
      <c r="I46" s="115">
        <v>3108.7</v>
      </c>
      <c r="J46" s="107">
        <f t="shared" si="5"/>
        <v>2.4994370637243808E-2</v>
      </c>
      <c r="K46" s="108">
        <v>544.6</v>
      </c>
      <c r="L46" s="130">
        <v>25154.68</v>
      </c>
      <c r="M46" s="130">
        <v>341488.6</v>
      </c>
      <c r="N46" s="130">
        <v>153646.1</v>
      </c>
      <c r="O46" s="130">
        <v>113919.7</v>
      </c>
      <c r="P46" s="107">
        <v>5.541666666666667E-2</v>
      </c>
      <c r="Q46" s="119">
        <f t="shared" si="4"/>
        <v>2.4994370637243806E-4</v>
      </c>
      <c r="R46" s="131">
        <f t="shared" si="3"/>
        <v>3036.9779671319352</v>
      </c>
      <c r="S46" s="122">
        <v>0.66520000000000012</v>
      </c>
      <c r="T46" s="122">
        <v>0.1003</v>
      </c>
      <c r="U46" s="122">
        <v>0.22570000000000001</v>
      </c>
      <c r="V46" s="122">
        <v>0.33479999999999999</v>
      </c>
      <c r="W46" s="122">
        <f t="shared" si="6"/>
        <v>5.5416666666666667E-4</v>
      </c>
      <c r="X46" s="106">
        <v>543.29999999999995</v>
      </c>
      <c r="Y46" s="106">
        <v>179.32300000000001</v>
      </c>
      <c r="Z46" s="106">
        <v>4.79</v>
      </c>
      <c r="AA46" s="126">
        <f t="shared" si="1"/>
        <v>26.711576317594506</v>
      </c>
      <c r="AB46" s="122">
        <f t="shared" si="2"/>
        <v>1.7118062448597603E-2</v>
      </c>
      <c r="AC46" s="116">
        <v>58.11</v>
      </c>
      <c r="AD46" s="117">
        <f t="shared" si="7"/>
        <v>-3.9662865642042612E-2</v>
      </c>
      <c r="AE46" s="118">
        <v>1.46E-2</v>
      </c>
    </row>
    <row r="47" spans="1:31">
      <c r="A47" s="113">
        <v>22301</v>
      </c>
      <c r="B47" s="106">
        <v>1</v>
      </c>
      <c r="C47" s="106">
        <v>-0.2</v>
      </c>
      <c r="D47" s="114" t="s">
        <v>288</v>
      </c>
      <c r="E47" s="115">
        <v>1.6400000000000001</v>
      </c>
      <c r="F47" s="115">
        <v>1.3599999999999999</v>
      </c>
      <c r="G47" s="115">
        <v>1.6022988505747127</v>
      </c>
      <c r="H47" s="115">
        <v>1.4022988505747127</v>
      </c>
      <c r="I47" s="115">
        <v>3188.1</v>
      </c>
      <c r="J47" s="107">
        <f t="shared" si="5"/>
        <v>2.4905115899752233E-2</v>
      </c>
      <c r="K47" s="108">
        <v>564.29999999999995</v>
      </c>
      <c r="L47" s="130">
        <v>25459.08</v>
      </c>
      <c r="M47" s="130">
        <v>370842.45</v>
      </c>
      <c r="N47" s="130">
        <v>163811.41</v>
      </c>
      <c r="O47" s="130">
        <v>119382.9</v>
      </c>
      <c r="P47" s="107">
        <v>6.6916666666666666E-2</v>
      </c>
      <c r="Q47" s="119">
        <f t="shared" si="4"/>
        <v>2.4905115899752231E-4</v>
      </c>
      <c r="R47" s="131">
        <f t="shared" ref="R47:R78" si="8">(K47/Y47) * 1000</f>
        <v>3107.5842015992243</v>
      </c>
      <c r="S47" s="122">
        <v>0.65749999999999997</v>
      </c>
      <c r="T47" s="122">
        <v>0.10640000000000001</v>
      </c>
      <c r="U47" s="122">
        <v>0.23499999999999999</v>
      </c>
      <c r="V47" s="122">
        <v>0.34250000000000003</v>
      </c>
      <c r="W47" s="122">
        <f t="shared" si="6"/>
        <v>6.6916666666666665E-4</v>
      </c>
      <c r="X47" s="106">
        <v>563.29999999999995</v>
      </c>
      <c r="Y47" s="106">
        <v>181.58799999999999</v>
      </c>
      <c r="Z47" s="106">
        <v>10.48</v>
      </c>
      <c r="AA47" s="126">
        <f t="shared" si="1"/>
        <v>57.713064739960792</v>
      </c>
      <c r="AB47" s="122">
        <f t="shared" si="2"/>
        <v>1.2630839323455365E-2</v>
      </c>
      <c r="AC47" s="116">
        <v>71.55</v>
      </c>
      <c r="AD47" s="117">
        <f t="shared" si="7"/>
        <v>0.23128549303045945</v>
      </c>
      <c r="AE47" s="118">
        <v>1.0699999999999999E-2</v>
      </c>
    </row>
    <row r="48" spans="1:31">
      <c r="A48" s="113">
        <v>22666</v>
      </c>
      <c r="B48" s="106">
        <v>1</v>
      </c>
      <c r="C48" s="106">
        <v>-0.2</v>
      </c>
      <c r="D48" s="114" t="s">
        <v>288</v>
      </c>
      <c r="E48" s="115">
        <v>1.6400000000000001</v>
      </c>
      <c r="F48" s="115">
        <v>1.3599999999999999</v>
      </c>
      <c r="G48" s="115">
        <v>1.6022988505747127</v>
      </c>
      <c r="H48" s="115">
        <v>1.4022988505747127</v>
      </c>
      <c r="I48" s="115">
        <v>3383.1</v>
      </c>
      <c r="J48" s="107">
        <f t="shared" si="5"/>
        <v>5.7639443114303454E-2</v>
      </c>
      <c r="K48" s="108">
        <v>605.20000000000005</v>
      </c>
      <c r="L48" s="130">
        <v>26263.29</v>
      </c>
      <c r="M48" s="130">
        <v>354734.17</v>
      </c>
      <c r="N48" s="130">
        <v>162615.14000000001</v>
      </c>
      <c r="O48" s="130">
        <v>120150.51</v>
      </c>
      <c r="P48" s="107">
        <v>5.566666666666667E-2</v>
      </c>
      <c r="Q48" s="119">
        <f t="shared" ref="Q48:Q79" si="9">J48/100</f>
        <v>5.7639443114303451E-4</v>
      </c>
      <c r="R48" s="131">
        <f t="shared" si="8"/>
        <v>3291.2590207797439</v>
      </c>
      <c r="S48" s="122">
        <v>0.66299999999999992</v>
      </c>
      <c r="T48" s="122">
        <v>9.9499999999999991E-2</v>
      </c>
      <c r="U48" s="122">
        <v>0.2281</v>
      </c>
      <c r="V48" s="122">
        <v>0.33700000000000002</v>
      </c>
      <c r="W48" s="122">
        <f t="shared" si="6"/>
        <v>5.5666666666666668E-4</v>
      </c>
      <c r="X48" s="106">
        <v>605.1</v>
      </c>
      <c r="Y48" s="106">
        <v>183.881</v>
      </c>
      <c r="Z48" s="106">
        <v>7.15</v>
      </c>
      <c r="AA48" s="126">
        <f t="shared" si="1"/>
        <v>38.883843355213429</v>
      </c>
      <c r="AB48" s="122">
        <f t="shared" si="2"/>
        <v>1.2627486397779624E-2</v>
      </c>
      <c r="AC48" s="116">
        <v>69.959999999999994</v>
      </c>
      <c r="AD48" s="117">
        <f t="shared" si="7"/>
        <v>-2.2222222222222272E-2</v>
      </c>
      <c r="AE48" s="118">
        <v>1.2E-2</v>
      </c>
    </row>
    <row r="49" spans="1:31">
      <c r="A49" s="113">
        <v>23031</v>
      </c>
      <c r="B49" s="106">
        <v>1</v>
      </c>
      <c r="C49" s="106">
        <v>-0.2</v>
      </c>
      <c r="D49" s="114" t="s">
        <v>288</v>
      </c>
      <c r="E49" s="115">
        <v>1.67</v>
      </c>
      <c r="F49" s="115">
        <v>1.33</v>
      </c>
      <c r="G49" s="115">
        <v>1.5931034482758619</v>
      </c>
      <c r="H49" s="115">
        <v>1.4045977011494253</v>
      </c>
      <c r="I49" s="115">
        <v>3530.4</v>
      </c>
      <c r="J49" s="107">
        <f t="shared" si="5"/>
        <v>4.1723317471108141E-2</v>
      </c>
      <c r="K49" s="108">
        <v>640.1</v>
      </c>
      <c r="L49" s="130">
        <v>26948.7</v>
      </c>
      <c r="M49" s="130">
        <v>363229.9</v>
      </c>
      <c r="N49" s="130">
        <v>167348.79</v>
      </c>
      <c r="O49" s="130">
        <v>123749.72</v>
      </c>
      <c r="P49" s="107">
        <v>5.6416666666666664E-2</v>
      </c>
      <c r="Q49" s="119">
        <f t="shared" si="9"/>
        <v>4.1723317471108141E-4</v>
      </c>
      <c r="R49" s="131">
        <f t="shared" si="8"/>
        <v>3437.6275482803808</v>
      </c>
      <c r="S49" s="122">
        <v>0.66220000000000001</v>
      </c>
      <c r="T49" s="122">
        <v>9.9199999999999997E-2</v>
      </c>
      <c r="U49" s="122">
        <v>0.22839999999999999</v>
      </c>
      <c r="V49" s="122">
        <v>0.33779999999999999</v>
      </c>
      <c r="W49" s="122">
        <f t="shared" si="6"/>
        <v>5.6416666666666659E-4</v>
      </c>
      <c r="X49" s="106">
        <v>638.6</v>
      </c>
      <c r="Y49" s="106">
        <v>186.20400000000001</v>
      </c>
      <c r="Z49" s="106">
        <v>4.76</v>
      </c>
      <c r="AA49" s="126">
        <f t="shared" si="1"/>
        <v>25.563360615239198</v>
      </c>
      <c r="AB49" s="122">
        <f t="shared" si="2"/>
        <v>1.2633170365616935E-2</v>
      </c>
      <c r="AC49" s="116">
        <v>75.02</v>
      </c>
      <c r="AD49" s="117">
        <f t="shared" si="7"/>
        <v>7.2327044025157272E-2</v>
      </c>
      <c r="AE49" s="118">
        <v>1.24E-2</v>
      </c>
    </row>
    <row r="50" spans="1:31">
      <c r="A50" s="113">
        <v>23396</v>
      </c>
      <c r="B50" s="106">
        <v>1</v>
      </c>
      <c r="C50" s="106">
        <v>-0.2</v>
      </c>
      <c r="D50" s="114" t="s">
        <v>288</v>
      </c>
      <c r="E50" s="115">
        <v>1.67</v>
      </c>
      <c r="F50" s="115">
        <v>1.33</v>
      </c>
      <c r="G50" s="115">
        <v>1.5931034482758619</v>
      </c>
      <c r="H50" s="115">
        <v>1.4045977011494253</v>
      </c>
      <c r="I50" s="115">
        <v>3734</v>
      </c>
      <c r="J50" s="107">
        <f t="shared" si="5"/>
        <v>5.4525977504017116E-2</v>
      </c>
      <c r="K50" s="108">
        <v>685.8</v>
      </c>
      <c r="L50" s="130">
        <v>28117.439999999999</v>
      </c>
      <c r="M50" s="130">
        <v>404382.09</v>
      </c>
      <c r="N50" s="130">
        <v>181379.65</v>
      </c>
      <c r="O50" s="130">
        <v>132836.82999999999</v>
      </c>
      <c r="P50" s="107">
        <v>5.1583333333333335E-2</v>
      </c>
      <c r="Q50" s="119">
        <f t="shared" si="9"/>
        <v>5.4525977504017113E-4</v>
      </c>
      <c r="R50" s="131">
        <f t="shared" si="8"/>
        <v>3637.1350534326853</v>
      </c>
      <c r="S50" s="122">
        <v>0.65579999999999994</v>
      </c>
      <c r="T50" s="122">
        <v>0.1048</v>
      </c>
      <c r="U50" s="122">
        <v>0.23499999999999999</v>
      </c>
      <c r="V50" s="122">
        <v>0.34420000000000001</v>
      </c>
      <c r="W50" s="122">
        <f t="shared" si="6"/>
        <v>5.1583333333333331E-4</v>
      </c>
      <c r="X50" s="106">
        <v>685.8</v>
      </c>
      <c r="Y50" s="106">
        <v>188.55500000000001</v>
      </c>
      <c r="Z50" s="106">
        <v>5.92</v>
      </c>
      <c r="AA50" s="126">
        <f t="shared" si="1"/>
        <v>31.396674710296729</v>
      </c>
      <c r="AB50" s="122">
        <f t="shared" si="2"/>
        <v>1.2625937144207422E-2</v>
      </c>
      <c r="AC50" s="116">
        <v>84.86</v>
      </c>
      <c r="AD50" s="117">
        <f t="shared" si="7"/>
        <v>0.13116502266062388</v>
      </c>
      <c r="AE50" s="118">
        <v>1.2800000000000001E-2</v>
      </c>
    </row>
    <row r="51" spans="1:31">
      <c r="A51" s="113">
        <v>23762</v>
      </c>
      <c r="B51" s="106">
        <v>1</v>
      </c>
      <c r="C51" s="106">
        <v>-0.2</v>
      </c>
      <c r="D51" s="114" t="s">
        <v>279</v>
      </c>
      <c r="E51" s="115">
        <v>1.6800000000000002</v>
      </c>
      <c r="F51" s="115">
        <v>1.32</v>
      </c>
      <c r="G51" s="115">
        <v>1.6781609195402298</v>
      </c>
      <c r="H51" s="115">
        <v>1.3218390804597702</v>
      </c>
      <c r="I51" s="115">
        <v>3976.7</v>
      </c>
      <c r="J51" s="107">
        <f t="shared" si="5"/>
        <v>6.1030502678099889E-2</v>
      </c>
      <c r="K51" s="108">
        <v>743</v>
      </c>
      <c r="L51" s="130">
        <v>29328.799999999999</v>
      </c>
      <c r="M51" s="130">
        <v>440825.81</v>
      </c>
      <c r="N51" s="130">
        <v>193268.68</v>
      </c>
      <c r="O51" s="130">
        <v>140768.42000000001</v>
      </c>
      <c r="P51" s="107">
        <v>4.5083333333333336E-2</v>
      </c>
      <c r="Q51" s="119">
        <f t="shared" si="9"/>
        <v>6.1030502678099887E-4</v>
      </c>
      <c r="R51" s="131">
        <f t="shared" si="8"/>
        <v>3891.3358856586201</v>
      </c>
      <c r="S51" s="122">
        <v>0.6522</v>
      </c>
      <c r="T51" s="122">
        <v>0.10890000000000001</v>
      </c>
      <c r="U51" s="122">
        <v>0.23879999999999998</v>
      </c>
      <c r="V51" s="122">
        <v>0.3478</v>
      </c>
      <c r="W51" s="122">
        <f t="shared" si="6"/>
        <v>4.5083333333333336E-4</v>
      </c>
      <c r="X51" s="106">
        <v>743.7</v>
      </c>
      <c r="Y51" s="106">
        <v>190.93700000000001</v>
      </c>
      <c r="Z51" s="106">
        <v>1.41</v>
      </c>
      <c r="AA51" s="126">
        <f t="shared" si="1"/>
        <v>7.3846347224477169</v>
      </c>
      <c r="AB51" s="122">
        <f t="shared" si="2"/>
        <v>1.263291877701469E-2</v>
      </c>
      <c r="AC51" s="116">
        <v>92.43</v>
      </c>
      <c r="AD51" s="117">
        <f t="shared" si="7"/>
        <v>8.9205750648126414E-2</v>
      </c>
      <c r="AE51" s="118">
        <v>1.5900000000000001E-2</v>
      </c>
    </row>
    <row r="52" spans="1:31">
      <c r="A52" s="113">
        <v>24127</v>
      </c>
      <c r="B52" s="106">
        <v>1</v>
      </c>
      <c r="C52" s="106">
        <v>-0.2</v>
      </c>
      <c r="D52" s="114" t="s">
        <v>279</v>
      </c>
      <c r="E52" s="115">
        <v>1.6800000000000002</v>
      </c>
      <c r="F52" s="115">
        <v>1.32</v>
      </c>
      <c r="G52" s="115">
        <v>1.6781609195402298</v>
      </c>
      <c r="H52" s="115">
        <v>1.3218390804597702</v>
      </c>
      <c r="I52" s="115">
        <v>4238.8999999999996</v>
      </c>
      <c r="J52" s="107">
        <f t="shared" si="5"/>
        <v>6.1855670103092744E-2</v>
      </c>
      <c r="K52" s="108">
        <v>809.9</v>
      </c>
      <c r="L52" s="130">
        <v>31006.35</v>
      </c>
      <c r="M52" s="130">
        <v>428096.54</v>
      </c>
      <c r="N52" s="130">
        <v>192859.76</v>
      </c>
      <c r="O52" s="130">
        <v>141665.96</v>
      </c>
      <c r="P52" s="107">
        <v>3.7916666666666668E-2</v>
      </c>
      <c r="Q52" s="119">
        <f t="shared" si="9"/>
        <v>6.1855670103092746E-4</v>
      </c>
      <c r="R52" s="131">
        <f t="shared" si="8"/>
        <v>4188.8201584707367</v>
      </c>
      <c r="S52" s="122">
        <v>0.6633</v>
      </c>
      <c r="T52" s="122">
        <v>0.1018</v>
      </c>
      <c r="U52" s="122">
        <v>0.22920000000000001</v>
      </c>
      <c r="V52" s="122">
        <v>0.3367</v>
      </c>
      <c r="W52" s="122">
        <f t="shared" si="6"/>
        <v>3.791666666666667E-4</v>
      </c>
      <c r="X52" s="106">
        <v>815</v>
      </c>
      <c r="Y52" s="106">
        <v>193.34800000000001</v>
      </c>
      <c r="Z52" s="106">
        <v>3.7</v>
      </c>
      <c r="AA52" s="126">
        <f t="shared" si="1"/>
        <v>19.136479301570226</v>
      </c>
      <c r="AB52" s="122">
        <f t="shared" si="2"/>
        <v>1.2627201642426566E-2</v>
      </c>
      <c r="AC52" s="116">
        <v>92.88</v>
      </c>
      <c r="AD52" s="117">
        <f t="shared" si="7"/>
        <v>4.8685491723465171E-3</v>
      </c>
      <c r="AE52" s="118">
        <v>3.0099999999999998E-2</v>
      </c>
    </row>
    <row r="53" spans="1:31">
      <c r="A53" s="113">
        <v>24492</v>
      </c>
      <c r="B53" s="106">
        <v>1</v>
      </c>
      <c r="C53" s="106">
        <v>-0.2</v>
      </c>
      <c r="D53" s="114" t="s">
        <v>279</v>
      </c>
      <c r="E53" s="115">
        <v>1.6400000000000001</v>
      </c>
      <c r="F53" s="115">
        <v>1.3599999999999999</v>
      </c>
      <c r="G53" s="115">
        <v>1.5701149425287357</v>
      </c>
      <c r="H53" s="115">
        <v>1.4298850574712643</v>
      </c>
      <c r="I53" s="115">
        <v>4355.2</v>
      </c>
      <c r="J53" s="107">
        <f t="shared" si="5"/>
        <v>2.6703710506980203E-2</v>
      </c>
      <c r="K53" s="108">
        <v>858.3</v>
      </c>
      <c r="L53" s="130">
        <v>31752.41</v>
      </c>
      <c r="M53" s="130">
        <v>468074.88</v>
      </c>
      <c r="N53" s="130">
        <v>206646.99</v>
      </c>
      <c r="O53" s="130">
        <v>150152.01</v>
      </c>
      <c r="P53" s="107">
        <v>3.8416666666666661E-2</v>
      </c>
      <c r="Q53" s="119">
        <f t="shared" si="9"/>
        <v>2.6703710506980201E-4</v>
      </c>
      <c r="R53" s="131">
        <f t="shared" si="8"/>
        <v>4383.7785382297361</v>
      </c>
      <c r="S53" s="122">
        <v>0.65560000000000007</v>
      </c>
      <c r="T53" s="122">
        <v>0.1074</v>
      </c>
      <c r="U53" s="122">
        <v>0.23699999999999999</v>
      </c>
      <c r="V53" s="122">
        <v>0.34439999999999998</v>
      </c>
      <c r="W53" s="122">
        <f t="shared" si="6"/>
        <v>3.8416666666666661E-4</v>
      </c>
      <c r="X53" s="106">
        <v>861.7</v>
      </c>
      <c r="Y53" s="106">
        <v>195.79</v>
      </c>
      <c r="Z53" s="106">
        <v>8.64</v>
      </c>
      <c r="AA53" s="126">
        <f t="shared" si="1"/>
        <v>44.128913631952607</v>
      </c>
      <c r="AB53" s="122">
        <f t="shared" si="2"/>
        <v>1.2630076339036239E-2</v>
      </c>
      <c r="AC53" s="116">
        <v>96.71</v>
      </c>
      <c r="AD53" s="117">
        <f t="shared" si="7"/>
        <v>4.1236003445305758E-2</v>
      </c>
      <c r="AE53" s="118">
        <v>2.7799999999999998E-2</v>
      </c>
    </row>
    <row r="54" spans="1:31">
      <c r="A54" s="113">
        <v>24857</v>
      </c>
      <c r="B54" s="106">
        <v>1</v>
      </c>
      <c r="C54" s="106">
        <v>-0.2</v>
      </c>
      <c r="D54" s="114" t="s">
        <v>279</v>
      </c>
      <c r="E54" s="115">
        <v>1.6400000000000001</v>
      </c>
      <c r="F54" s="115">
        <v>1.3599999999999999</v>
      </c>
      <c r="G54" s="115">
        <v>1.5701149425287357</v>
      </c>
      <c r="H54" s="115">
        <v>1.4298850574712643</v>
      </c>
      <c r="I54" s="115">
        <v>4569</v>
      </c>
      <c r="J54" s="107">
        <f t="shared" si="5"/>
        <v>4.6793609104836986E-2</v>
      </c>
      <c r="K54" s="108">
        <v>939.3</v>
      </c>
      <c r="L54" s="130">
        <v>32942.06</v>
      </c>
      <c r="M54" s="130">
        <v>510241.27</v>
      </c>
      <c r="N54" s="130">
        <v>219797.65</v>
      </c>
      <c r="O54" s="130">
        <v>158572.37</v>
      </c>
      <c r="P54" s="107">
        <v>3.5583333333333328E-2</v>
      </c>
      <c r="Q54" s="119">
        <f t="shared" si="9"/>
        <v>4.6793609104836987E-4</v>
      </c>
      <c r="R54" s="131">
        <f t="shared" si="8"/>
        <v>4737.6464595007637</v>
      </c>
      <c r="S54" s="122">
        <v>0.65150000000000008</v>
      </c>
      <c r="T54" s="122">
        <v>0.11210000000000001</v>
      </c>
      <c r="U54" s="122">
        <v>0.24149999999999999</v>
      </c>
      <c r="V54" s="122">
        <v>0.34850000000000003</v>
      </c>
      <c r="W54" s="122">
        <f t="shared" si="6"/>
        <v>3.5583333333333327E-4</v>
      </c>
      <c r="X54" s="106">
        <v>942.5</v>
      </c>
      <c r="Y54" s="106">
        <v>198.26300000000001</v>
      </c>
      <c r="Z54" s="106">
        <v>25.16</v>
      </c>
      <c r="AA54" s="126">
        <f t="shared" si="1"/>
        <v>126.90214513045802</v>
      </c>
      <c r="AB54" s="122">
        <f t="shared" si="2"/>
        <v>1.2630880024516131E-2</v>
      </c>
      <c r="AC54" s="116">
        <v>108.37</v>
      </c>
      <c r="AD54" s="117">
        <f t="shared" si="7"/>
        <v>0.12056664253955135</v>
      </c>
      <c r="AE54" s="118">
        <v>4.2700000000000002E-2</v>
      </c>
    </row>
    <row r="55" spans="1:31">
      <c r="A55" s="113">
        <v>25223</v>
      </c>
      <c r="B55" s="106">
        <v>-0.2</v>
      </c>
      <c r="C55" s="106">
        <v>1</v>
      </c>
      <c r="D55" s="114" t="s">
        <v>278</v>
      </c>
      <c r="E55" s="115">
        <v>1.58</v>
      </c>
      <c r="F55" s="115">
        <v>1.42</v>
      </c>
      <c r="G55" s="115">
        <v>1.5586206896551724</v>
      </c>
      <c r="H55" s="115">
        <v>1.4413793103448276</v>
      </c>
      <c r="I55" s="115">
        <v>4712.5</v>
      </c>
      <c r="J55" s="107">
        <f t="shared" si="5"/>
        <v>3.0450928381962866E-2</v>
      </c>
      <c r="K55" s="108">
        <v>1018.3</v>
      </c>
      <c r="L55" s="130">
        <v>33373.33</v>
      </c>
      <c r="M55" s="130">
        <v>470583.2</v>
      </c>
      <c r="N55" s="130">
        <v>209881.61</v>
      </c>
      <c r="O55" s="130">
        <v>154244.04</v>
      </c>
      <c r="P55" s="107">
        <v>3.4916666666666665E-2</v>
      </c>
      <c r="Q55" s="119">
        <f t="shared" si="9"/>
        <v>3.0450928381962867E-4</v>
      </c>
      <c r="R55" s="131">
        <f t="shared" si="8"/>
        <v>5072.0739567456649</v>
      </c>
      <c r="S55" s="122">
        <v>0.66069999999999995</v>
      </c>
      <c r="T55" s="122">
        <v>0.10349999999999999</v>
      </c>
      <c r="U55" s="122">
        <v>0.23079999999999998</v>
      </c>
      <c r="V55" s="122">
        <v>0.33929999999999999</v>
      </c>
      <c r="W55" s="122">
        <f t="shared" si="6"/>
        <v>3.4916666666666668E-4</v>
      </c>
      <c r="X55" s="106">
        <v>1019.9</v>
      </c>
      <c r="Y55" s="106">
        <v>200.76599999999999</v>
      </c>
      <c r="Z55" s="106">
        <v>-3.24</v>
      </c>
      <c r="AA55" s="126">
        <f t="shared" si="1"/>
        <v>-16.138190729505993</v>
      </c>
      <c r="AB55" s="122">
        <f t="shared" si="2"/>
        <v>1.2624645042191362E-2</v>
      </c>
      <c r="AC55" s="116">
        <v>103.69</v>
      </c>
      <c r="AD55" s="117">
        <f t="shared" si="7"/>
        <v>-4.3185383408692504E-2</v>
      </c>
      <c r="AE55" s="118">
        <v>5.4600000000000003E-2</v>
      </c>
    </row>
    <row r="56" spans="1:31">
      <c r="A56" s="113">
        <v>25588</v>
      </c>
      <c r="B56" s="106">
        <v>-0.2</v>
      </c>
      <c r="C56" s="106">
        <v>1</v>
      </c>
      <c r="D56" s="114" t="s">
        <v>278</v>
      </c>
      <c r="E56" s="115">
        <v>1.58</v>
      </c>
      <c r="F56" s="115">
        <v>1.42</v>
      </c>
      <c r="G56" s="115">
        <v>1.5586206896551724</v>
      </c>
      <c r="H56" s="115">
        <v>1.4413793103448276</v>
      </c>
      <c r="I56" s="115">
        <v>4722</v>
      </c>
      <c r="J56" s="107">
        <f t="shared" si="5"/>
        <v>2.0118593816179585E-3</v>
      </c>
      <c r="K56" s="108">
        <v>1070.5</v>
      </c>
      <c r="L56" s="130">
        <v>33523.96</v>
      </c>
      <c r="M56" s="130">
        <v>404179.31</v>
      </c>
      <c r="N56" s="130">
        <v>194024.78</v>
      </c>
      <c r="O56" s="130">
        <v>146114.29999999999</v>
      </c>
      <c r="P56" s="107">
        <v>4.9833333333333334E-2</v>
      </c>
      <c r="Q56" s="119">
        <f t="shared" si="9"/>
        <v>2.0118593816179584E-5</v>
      </c>
      <c r="R56" s="131">
        <f t="shared" si="8"/>
        <v>5265.565513374193</v>
      </c>
      <c r="S56" s="122">
        <v>0.67370000000000008</v>
      </c>
      <c r="T56" s="122">
        <v>9.0299999999999991E-2</v>
      </c>
      <c r="U56" s="122">
        <v>0.21660000000000001</v>
      </c>
      <c r="V56" s="122">
        <v>0.32630000000000003</v>
      </c>
      <c r="W56" s="122">
        <f t="shared" si="6"/>
        <v>4.9833333333333338E-4</v>
      </c>
      <c r="X56" s="106">
        <v>1075.9000000000001</v>
      </c>
      <c r="Y56" s="106">
        <v>203.30199999999999</v>
      </c>
      <c r="Z56" s="106">
        <v>2.84</v>
      </c>
      <c r="AA56" s="126">
        <f t="shared" si="1"/>
        <v>13.969365771118827</v>
      </c>
      <c r="AB56" s="122">
        <f t="shared" si="2"/>
        <v>1.2631620891983711E-2</v>
      </c>
      <c r="AC56" s="116">
        <v>92.15</v>
      </c>
      <c r="AD56" s="117">
        <f t="shared" si="7"/>
        <v>-0.1112932780403124</v>
      </c>
      <c r="AE56" s="118">
        <v>5.8400000000000001E-2</v>
      </c>
    </row>
    <row r="57" spans="1:31">
      <c r="A57" s="113">
        <v>25953</v>
      </c>
      <c r="B57" s="106">
        <v>-0.2</v>
      </c>
      <c r="C57" s="106">
        <v>1</v>
      </c>
      <c r="D57" s="114" t="s">
        <v>278</v>
      </c>
      <c r="E57" s="115">
        <v>1.54</v>
      </c>
      <c r="F57" s="115">
        <v>1.44</v>
      </c>
      <c r="G57" s="115">
        <v>1.5862068965517242</v>
      </c>
      <c r="H57" s="115">
        <v>1.4137931034482758</v>
      </c>
      <c r="I57" s="115">
        <v>4877.6000000000004</v>
      </c>
      <c r="J57" s="107">
        <f t="shared" si="5"/>
        <v>3.1900934886009584E-2</v>
      </c>
      <c r="K57" s="108">
        <v>1158.3</v>
      </c>
      <c r="L57" s="130">
        <v>33402.65</v>
      </c>
      <c r="M57" s="130">
        <v>423860.1</v>
      </c>
      <c r="N57" s="130">
        <v>200745.84</v>
      </c>
      <c r="O57" s="130">
        <v>150336.44</v>
      </c>
      <c r="P57" s="107">
        <v>5.9500000000000004E-2</v>
      </c>
      <c r="Q57" s="119">
        <f t="shared" si="9"/>
        <v>3.1900934886009585E-4</v>
      </c>
      <c r="R57" s="131">
        <f t="shared" si="8"/>
        <v>5636.084957302387</v>
      </c>
      <c r="S57" s="122">
        <v>0.66659999999999997</v>
      </c>
      <c r="T57" s="122">
        <v>9.4E-2</v>
      </c>
      <c r="U57" s="122">
        <v>0.22260000000000002</v>
      </c>
      <c r="V57" s="122">
        <v>0.33340000000000003</v>
      </c>
      <c r="W57" s="122">
        <f t="shared" si="6"/>
        <v>5.9500000000000004E-4</v>
      </c>
      <c r="X57" s="106">
        <v>1167.8</v>
      </c>
      <c r="Y57" s="106">
        <v>205.51499999999999</v>
      </c>
      <c r="Z57" s="106">
        <v>23.03</v>
      </c>
      <c r="AA57" s="126">
        <f t="shared" si="1"/>
        <v>112.05994696250883</v>
      </c>
      <c r="AB57" s="122">
        <f t="shared" si="2"/>
        <v>1.0885283961790804E-2</v>
      </c>
      <c r="AC57" s="116">
        <v>103.95</v>
      </c>
      <c r="AD57" s="117">
        <f t="shared" si="7"/>
        <v>0.12805208898534992</v>
      </c>
      <c r="AE57" s="118">
        <v>4.2999999999999997E-2</v>
      </c>
    </row>
    <row r="58" spans="1:31">
      <c r="A58" s="113">
        <v>26318</v>
      </c>
      <c r="B58" s="106">
        <v>-0.2</v>
      </c>
      <c r="C58" s="106">
        <v>1</v>
      </c>
      <c r="D58" s="114" t="s">
        <v>278</v>
      </c>
      <c r="E58" s="115">
        <v>1.54</v>
      </c>
      <c r="F58" s="115">
        <v>1.44</v>
      </c>
      <c r="G58" s="115">
        <v>1.5862068965517242</v>
      </c>
      <c r="H58" s="115">
        <v>1.4137931034482758</v>
      </c>
      <c r="I58" s="115">
        <v>5134.3</v>
      </c>
      <c r="J58" s="107">
        <f t="shared" si="5"/>
        <v>4.9997078472235709E-2</v>
      </c>
      <c r="K58" s="108">
        <v>1275.3</v>
      </c>
      <c r="L58" s="130">
        <v>34900.04</v>
      </c>
      <c r="M58" s="130">
        <v>455808.21</v>
      </c>
      <c r="N58" s="130">
        <v>212999.07</v>
      </c>
      <c r="O58" s="130">
        <v>158842.18</v>
      </c>
      <c r="P58" s="107">
        <v>5.6000000000000008E-2</v>
      </c>
      <c r="Q58" s="119">
        <f t="shared" si="9"/>
        <v>4.9997078472235705E-4</v>
      </c>
      <c r="R58" s="131">
        <f t="shared" si="8"/>
        <v>6138.5690631137122</v>
      </c>
      <c r="S58" s="122">
        <v>0.66409999999999991</v>
      </c>
      <c r="T58" s="122">
        <v>9.64E-2</v>
      </c>
      <c r="U58" s="122">
        <v>0.22519999999999998</v>
      </c>
      <c r="V58" s="122">
        <v>0.33590000000000003</v>
      </c>
      <c r="W58" s="122">
        <f t="shared" si="6"/>
        <v>5.6000000000000006E-4</v>
      </c>
      <c r="X58" s="106">
        <v>1282.4000000000001</v>
      </c>
      <c r="Y58" s="106">
        <v>207.75200000000001</v>
      </c>
      <c r="Z58" s="106">
        <v>23.37</v>
      </c>
      <c r="AA58" s="126">
        <f t="shared" si="1"/>
        <v>112.48989179406215</v>
      </c>
      <c r="AB58" s="122">
        <f t="shared" si="2"/>
        <v>1.0884850254239464E-2</v>
      </c>
      <c r="AC58" s="116">
        <v>118.05</v>
      </c>
      <c r="AD58" s="117">
        <f t="shared" si="7"/>
        <v>0.13564213564213559</v>
      </c>
      <c r="AE58" s="118">
        <v>3.27E-2</v>
      </c>
    </row>
    <row r="59" spans="1:31">
      <c r="A59" s="113">
        <v>26684</v>
      </c>
      <c r="B59" s="106">
        <v>-0.2</v>
      </c>
      <c r="C59" s="106">
        <v>1</v>
      </c>
      <c r="D59" s="114" t="s">
        <v>278</v>
      </c>
      <c r="E59" s="115">
        <v>1.56</v>
      </c>
      <c r="F59" s="115">
        <v>1.42</v>
      </c>
      <c r="G59" s="115">
        <v>1.5563218390804598</v>
      </c>
      <c r="H59" s="115">
        <v>1.4413793103448276</v>
      </c>
      <c r="I59" s="115">
        <v>5424.1</v>
      </c>
      <c r="J59" s="107">
        <f t="shared" si="5"/>
        <v>5.3428218506296005E-2</v>
      </c>
      <c r="K59" s="108">
        <v>1422.4</v>
      </c>
      <c r="L59" s="130">
        <v>35583.660000000003</v>
      </c>
      <c r="M59" s="130">
        <v>440141.68</v>
      </c>
      <c r="N59" s="130">
        <v>213417.33</v>
      </c>
      <c r="O59" s="130">
        <v>160121.93</v>
      </c>
      <c r="P59" s="107">
        <v>4.8583333333333326E-2</v>
      </c>
      <c r="Q59" s="119">
        <f t="shared" si="9"/>
        <v>5.3428218506296004E-4</v>
      </c>
      <c r="R59" s="131">
        <f t="shared" si="8"/>
        <v>6772.9140577011904</v>
      </c>
      <c r="S59" s="122">
        <v>0.66670000000000007</v>
      </c>
      <c r="T59" s="122">
        <v>9.1600000000000001E-2</v>
      </c>
      <c r="U59" s="122">
        <v>0.22210000000000002</v>
      </c>
      <c r="V59" s="122">
        <v>0.33329999999999999</v>
      </c>
      <c r="W59" s="122">
        <f t="shared" si="6"/>
        <v>4.8583333333333323E-4</v>
      </c>
      <c r="X59" s="106">
        <v>1428.5</v>
      </c>
      <c r="Y59" s="106">
        <v>210.01300000000001</v>
      </c>
      <c r="Z59" s="106">
        <v>14.91</v>
      </c>
      <c r="AA59" s="126">
        <f t="shared" si="1"/>
        <v>70.995605033974087</v>
      </c>
      <c r="AB59" s="122">
        <f t="shared" si="2"/>
        <v>1.088316839308404E-2</v>
      </c>
      <c r="AC59" s="116">
        <v>116.03</v>
      </c>
      <c r="AD59" s="117">
        <f t="shared" si="7"/>
        <v>-1.7111393477340076E-2</v>
      </c>
      <c r="AE59" s="118">
        <v>6.1600000000000002E-2</v>
      </c>
    </row>
    <row r="60" spans="1:31">
      <c r="A60" s="113">
        <v>27049</v>
      </c>
      <c r="B60" s="106">
        <v>-0.2</v>
      </c>
      <c r="C60" s="106">
        <v>1</v>
      </c>
      <c r="D60" s="114" t="s">
        <v>278</v>
      </c>
      <c r="E60" s="115">
        <v>1.56</v>
      </c>
      <c r="F60" s="115">
        <v>1.42</v>
      </c>
      <c r="G60" s="115">
        <v>1.5563218390804598</v>
      </c>
      <c r="H60" s="115">
        <v>1.4413793103448276</v>
      </c>
      <c r="I60" s="115">
        <v>5396</v>
      </c>
      <c r="J60" s="107">
        <f t="shared" si="5"/>
        <v>-5.2075611564122246E-3</v>
      </c>
      <c r="K60" s="108">
        <v>1541.4</v>
      </c>
      <c r="L60" s="130">
        <v>34177.31</v>
      </c>
      <c r="M60" s="130">
        <v>420747.73</v>
      </c>
      <c r="N60" s="130">
        <v>204025.33</v>
      </c>
      <c r="O60" s="130">
        <v>153627.6</v>
      </c>
      <c r="P60" s="107">
        <v>5.6416666666666664E-2</v>
      </c>
      <c r="Q60" s="119">
        <f t="shared" si="9"/>
        <v>-5.2075611564122245E-5</v>
      </c>
      <c r="R60" s="131">
        <f t="shared" si="8"/>
        <v>7260.5146515056595</v>
      </c>
      <c r="S60" s="122">
        <v>0.66689999999999994</v>
      </c>
      <c r="T60" s="122">
        <v>9.1199999999999989E-2</v>
      </c>
      <c r="U60" s="122">
        <v>0.22120000000000001</v>
      </c>
      <c r="V60" s="122">
        <v>0.33310000000000001</v>
      </c>
      <c r="W60" s="122">
        <f t="shared" si="6"/>
        <v>5.6416666666666659E-4</v>
      </c>
      <c r="X60" s="106">
        <v>1548.8</v>
      </c>
      <c r="Y60" s="106">
        <v>212.29900000000001</v>
      </c>
      <c r="Z60" s="106">
        <v>6.13</v>
      </c>
      <c r="AA60" s="126">
        <f t="shared" si="1"/>
        <v>28.874370581114373</v>
      </c>
      <c r="AB60" s="122">
        <f t="shared" si="2"/>
        <v>1.0885040449876919E-2</v>
      </c>
      <c r="AC60" s="116">
        <v>96.57</v>
      </c>
      <c r="AD60" s="117">
        <f t="shared" si="7"/>
        <v>-0.16771524605705429</v>
      </c>
      <c r="AE60" s="118">
        <v>0.1103</v>
      </c>
    </row>
    <row r="61" spans="1:31">
      <c r="A61" s="113">
        <v>27414</v>
      </c>
      <c r="B61" s="106">
        <v>-0.2</v>
      </c>
      <c r="C61" s="106">
        <v>1</v>
      </c>
      <c r="D61" s="114" t="s">
        <v>278</v>
      </c>
      <c r="E61" s="115">
        <v>1.6099999999999999</v>
      </c>
      <c r="F61" s="115">
        <v>1.37</v>
      </c>
      <c r="G61" s="115">
        <v>1.6689655172413793</v>
      </c>
      <c r="H61" s="115">
        <v>1.3310344827586207</v>
      </c>
      <c r="I61" s="115">
        <v>5385.4</v>
      </c>
      <c r="J61" s="107">
        <f t="shared" si="5"/>
        <v>-1.9682846213838088E-3</v>
      </c>
      <c r="K61" s="108">
        <v>1675.7</v>
      </c>
      <c r="L61" s="130">
        <v>32295.040000000001</v>
      </c>
      <c r="M61" s="130">
        <v>387412.12</v>
      </c>
      <c r="N61" s="130">
        <v>191955.97</v>
      </c>
      <c r="O61" s="130">
        <v>145979.88</v>
      </c>
      <c r="P61" s="107">
        <v>8.4749999999999992E-2</v>
      </c>
      <c r="Q61" s="119">
        <f t="shared" si="9"/>
        <v>-1.9682846213838089E-5</v>
      </c>
      <c r="R61" s="131">
        <f t="shared" si="8"/>
        <v>7808.1534325214689</v>
      </c>
      <c r="S61" s="122">
        <v>0.66569999999999996</v>
      </c>
      <c r="T61" s="122">
        <v>8.8699999999999987E-2</v>
      </c>
      <c r="U61" s="122">
        <v>0.2198</v>
      </c>
      <c r="V61" s="122">
        <v>0.33429999999999999</v>
      </c>
      <c r="W61" s="122">
        <f t="shared" si="6"/>
        <v>8.4749999999999995E-4</v>
      </c>
      <c r="X61" s="106">
        <v>1688.9</v>
      </c>
      <c r="Y61" s="106">
        <v>214.60900000000001</v>
      </c>
      <c r="Z61" s="106">
        <v>53.24</v>
      </c>
      <c r="AA61" s="126">
        <f t="shared" si="1"/>
        <v>248.0790647176959</v>
      </c>
      <c r="AB61" s="122">
        <f t="shared" si="2"/>
        <v>1.0880880267924024E-2</v>
      </c>
      <c r="AC61" s="116">
        <v>95.19</v>
      </c>
      <c r="AD61" s="117">
        <f t="shared" si="7"/>
        <v>-1.4290152221186658E-2</v>
      </c>
      <c r="AE61" s="118">
        <v>9.1999999999999998E-2</v>
      </c>
    </row>
    <row r="62" spans="1:31">
      <c r="A62" s="113">
        <v>27779</v>
      </c>
      <c r="B62" s="106">
        <v>-0.2</v>
      </c>
      <c r="C62" s="106">
        <v>1</v>
      </c>
      <c r="D62" s="114" t="s">
        <v>289</v>
      </c>
      <c r="E62" s="115">
        <v>1.6099999999999999</v>
      </c>
      <c r="F62" s="115">
        <v>1.37</v>
      </c>
      <c r="G62" s="115">
        <v>1.6689655172413793</v>
      </c>
      <c r="H62" s="115">
        <v>1.3310344827586207</v>
      </c>
      <c r="I62" s="115">
        <v>5675.4</v>
      </c>
      <c r="J62" s="107">
        <f t="shared" si="5"/>
        <v>5.1097719984494486E-2</v>
      </c>
      <c r="K62" s="108">
        <v>1857.1</v>
      </c>
      <c r="L62" s="130">
        <v>33261.199999999997</v>
      </c>
      <c r="M62" s="130">
        <v>398356.72</v>
      </c>
      <c r="N62" s="130">
        <v>197580.99</v>
      </c>
      <c r="O62" s="130">
        <v>150216.79</v>
      </c>
      <c r="P62" s="107">
        <v>7.6999999999999999E-2</v>
      </c>
      <c r="Q62" s="119">
        <f t="shared" si="9"/>
        <v>5.1097719984494487E-4</v>
      </c>
      <c r="R62" s="131">
        <f t="shared" si="8"/>
        <v>8560.2341607319813</v>
      </c>
      <c r="S62" s="122">
        <v>0.66590000000000005</v>
      </c>
      <c r="T62" s="122">
        <v>8.8599999999999998E-2</v>
      </c>
      <c r="U62" s="122">
        <v>0.21969999999999998</v>
      </c>
      <c r="V62" s="122">
        <v>0.33409999999999995</v>
      </c>
      <c r="W62" s="122">
        <f t="shared" si="6"/>
        <v>7.6999999999999996E-4</v>
      </c>
      <c r="X62" s="106">
        <v>1877.6</v>
      </c>
      <c r="Y62" s="106">
        <v>216.94499999999999</v>
      </c>
      <c r="Z62" s="106">
        <v>73.73</v>
      </c>
      <c r="AA62" s="126">
        <f t="shared" si="1"/>
        <v>339.8557238009634</v>
      </c>
      <c r="AB62" s="122">
        <f t="shared" si="2"/>
        <v>1.0884911629987485E-2</v>
      </c>
      <c r="AC62" s="116">
        <v>107.46</v>
      </c>
      <c r="AD62" s="117">
        <f t="shared" si="7"/>
        <v>0.12890009454774656</v>
      </c>
      <c r="AE62" s="118">
        <v>5.7500000000000002E-2</v>
      </c>
    </row>
    <row r="63" spans="1:31">
      <c r="A63" s="113">
        <v>28145</v>
      </c>
      <c r="B63" s="106">
        <v>1</v>
      </c>
      <c r="C63" s="106">
        <v>-0.2</v>
      </c>
      <c r="D63" s="114" t="s">
        <v>280</v>
      </c>
      <c r="E63" s="115">
        <v>1.6099999999999999</v>
      </c>
      <c r="F63" s="115">
        <v>1.38</v>
      </c>
      <c r="G63" s="115">
        <v>1.6712643678160921</v>
      </c>
      <c r="H63" s="115">
        <v>1.3287356321839081</v>
      </c>
      <c r="I63" s="115">
        <v>5937</v>
      </c>
      <c r="J63" s="107">
        <f t="shared" si="5"/>
        <v>4.4062657908034424E-2</v>
      </c>
      <c r="K63" s="108">
        <v>2066.6999999999998</v>
      </c>
      <c r="L63" s="130">
        <v>33536.85</v>
      </c>
      <c r="M63" s="130">
        <v>410148.16</v>
      </c>
      <c r="N63" s="130">
        <v>201089.5</v>
      </c>
      <c r="O63" s="130">
        <v>152620.18</v>
      </c>
      <c r="P63" s="107">
        <v>7.0500000000000007E-2</v>
      </c>
      <c r="Q63" s="119">
        <f t="shared" si="9"/>
        <v>4.4062657908034423E-4</v>
      </c>
      <c r="R63" s="131">
        <f t="shared" si="8"/>
        <v>9423.77580286995</v>
      </c>
      <c r="S63" s="122">
        <v>0.66420000000000001</v>
      </c>
      <c r="T63" s="122">
        <v>9.0299999999999991E-2</v>
      </c>
      <c r="U63" s="122">
        <v>0.22120000000000001</v>
      </c>
      <c r="V63" s="122">
        <v>0.33579999999999999</v>
      </c>
      <c r="W63" s="122">
        <f t="shared" si="6"/>
        <v>7.0500000000000011E-4</v>
      </c>
      <c r="X63" s="106">
        <v>2086</v>
      </c>
      <c r="Y63" s="106">
        <v>219.30699999999999</v>
      </c>
      <c r="Z63" s="106">
        <v>53.66</v>
      </c>
      <c r="AA63" s="126">
        <f t="shared" si="1"/>
        <v>244.67983238109133</v>
      </c>
      <c r="AB63" s="122">
        <f t="shared" si="2"/>
        <v>1.0887552144552743E-2</v>
      </c>
      <c r="AC63" s="116">
        <v>102.03</v>
      </c>
      <c r="AD63" s="117">
        <f t="shared" si="7"/>
        <v>-5.0530429927414786E-2</v>
      </c>
      <c r="AE63" s="118">
        <v>6.5000000000000002E-2</v>
      </c>
    </row>
    <row r="64" spans="1:31">
      <c r="A64" s="113">
        <v>28510</v>
      </c>
      <c r="B64" s="106">
        <v>1</v>
      </c>
      <c r="C64" s="106">
        <v>-0.2</v>
      </c>
      <c r="D64" s="114" t="s">
        <v>280</v>
      </c>
      <c r="E64" s="115">
        <v>1.6099999999999999</v>
      </c>
      <c r="F64" s="115">
        <v>1.38</v>
      </c>
      <c r="G64" s="115">
        <v>1.6712643678160921</v>
      </c>
      <c r="H64" s="115">
        <v>1.3287356321839081</v>
      </c>
      <c r="I64" s="115">
        <v>6267.2</v>
      </c>
      <c r="J64" s="107">
        <f t="shared" si="5"/>
        <v>5.2687005361245827E-2</v>
      </c>
      <c r="K64" s="108">
        <v>2333.4</v>
      </c>
      <c r="L64" s="130">
        <v>34226.269999999997</v>
      </c>
      <c r="M64" s="130">
        <v>414512.65</v>
      </c>
      <c r="N64" s="130">
        <v>204104.09</v>
      </c>
      <c r="O64" s="130">
        <v>155079.25</v>
      </c>
      <c r="P64" s="107">
        <v>6.0666666666666667E-2</v>
      </c>
      <c r="Q64" s="119">
        <f t="shared" si="9"/>
        <v>5.2687005361245825E-4</v>
      </c>
      <c r="R64" s="131">
        <f t="shared" si="8"/>
        <v>10525.318682508325</v>
      </c>
      <c r="S64" s="122">
        <v>0.66509999999999991</v>
      </c>
      <c r="T64" s="122">
        <v>8.9499999999999996E-2</v>
      </c>
      <c r="U64" s="122">
        <v>0.22039999999999998</v>
      </c>
      <c r="V64" s="122">
        <v>0.33490000000000003</v>
      </c>
      <c r="W64" s="122">
        <f t="shared" si="6"/>
        <v>6.066666666666667E-4</v>
      </c>
      <c r="X64" s="106">
        <v>2356.6</v>
      </c>
      <c r="Y64" s="106">
        <v>221.69399999999999</v>
      </c>
      <c r="Z64" s="106">
        <v>59.19</v>
      </c>
      <c r="AA64" s="126">
        <f t="shared" si="1"/>
        <v>266.98963436087581</v>
      </c>
      <c r="AB64" s="122">
        <f t="shared" si="2"/>
        <v>1.088428549932287E-2</v>
      </c>
      <c r="AC64" s="116">
        <v>103.29</v>
      </c>
      <c r="AD64" s="117">
        <f t="shared" si="7"/>
        <v>1.2349309026756886E-2</v>
      </c>
      <c r="AE64" s="118">
        <v>7.6200000000000004E-2</v>
      </c>
    </row>
    <row r="65" spans="1:31">
      <c r="A65" s="113">
        <v>28875</v>
      </c>
      <c r="B65" s="106">
        <v>1</v>
      </c>
      <c r="C65" s="106">
        <v>-0.2</v>
      </c>
      <c r="D65" s="114" t="s">
        <v>280</v>
      </c>
      <c r="E65" s="115">
        <v>1.58</v>
      </c>
      <c r="F65" s="115">
        <v>1.41</v>
      </c>
      <c r="G65" s="115">
        <v>1.6367816091954022</v>
      </c>
      <c r="H65" s="115">
        <v>1.3632183908045978</v>
      </c>
      <c r="I65" s="115">
        <v>6466.2</v>
      </c>
      <c r="J65" s="107">
        <f t="shared" si="5"/>
        <v>3.077541678265442E-2</v>
      </c>
      <c r="K65" s="108">
        <v>2587.4</v>
      </c>
      <c r="L65" s="130">
        <v>34230.32</v>
      </c>
      <c r="M65" s="130">
        <v>466302.39</v>
      </c>
      <c r="N65" s="130">
        <v>214767.2</v>
      </c>
      <c r="O65" s="130">
        <v>160210.4</v>
      </c>
      <c r="P65" s="107">
        <v>5.8500000000000003E-2</v>
      </c>
      <c r="Q65" s="119">
        <f t="shared" si="9"/>
        <v>3.077541678265442E-4</v>
      </c>
      <c r="R65" s="131">
        <f t="shared" si="8"/>
        <v>11545.377877531715</v>
      </c>
      <c r="S65" s="122">
        <v>0.65789999999999993</v>
      </c>
      <c r="T65" s="122">
        <v>9.9600000000000008E-2</v>
      </c>
      <c r="U65" s="122">
        <v>0.2293</v>
      </c>
      <c r="V65" s="122">
        <v>0.34210000000000002</v>
      </c>
      <c r="W65" s="122">
        <f t="shared" si="6"/>
        <v>5.8500000000000002E-4</v>
      </c>
      <c r="X65" s="106">
        <v>2632.1</v>
      </c>
      <c r="Y65" s="106">
        <v>224.107</v>
      </c>
      <c r="Z65" s="106">
        <v>40.729999999999997</v>
      </c>
      <c r="AA65" s="126">
        <f t="shared" si="1"/>
        <v>181.74354214727785</v>
      </c>
      <c r="AB65" s="122">
        <f t="shared" si="2"/>
        <v>1.0884372152606797E-2</v>
      </c>
      <c r="AC65" s="116">
        <v>109.32</v>
      </c>
      <c r="AD65" s="117">
        <f t="shared" si="7"/>
        <v>5.8379320360150901E-2</v>
      </c>
      <c r="AE65" s="118">
        <v>0.11219999999999999</v>
      </c>
    </row>
    <row r="66" spans="1:31">
      <c r="A66" s="113">
        <v>29240</v>
      </c>
      <c r="B66" s="106">
        <v>1</v>
      </c>
      <c r="C66" s="106">
        <v>-0.2</v>
      </c>
      <c r="D66" s="114" t="s">
        <v>280</v>
      </c>
      <c r="E66" s="115">
        <v>1.58</v>
      </c>
      <c r="F66" s="115">
        <v>1.41</v>
      </c>
      <c r="G66" s="115">
        <v>1.6367816091954022</v>
      </c>
      <c r="H66" s="115">
        <v>1.3632183908045978</v>
      </c>
      <c r="I66" s="115">
        <v>6450.4</v>
      </c>
      <c r="J66" s="107">
        <f t="shared" si="5"/>
        <v>-2.4494604985737601E-3</v>
      </c>
      <c r="K66" s="108">
        <v>2818.6</v>
      </c>
      <c r="L66" s="130">
        <v>32994.800000000003</v>
      </c>
      <c r="M66" s="130">
        <v>455241.98</v>
      </c>
      <c r="N66" s="130">
        <v>210496.21</v>
      </c>
      <c r="O66" s="130">
        <v>157333.68</v>
      </c>
      <c r="P66" s="107">
        <v>7.1750000000000008E-2</v>
      </c>
      <c r="Q66" s="119">
        <f t="shared" si="9"/>
        <v>-2.44946049857376E-5</v>
      </c>
      <c r="R66" s="131">
        <f t="shared" si="8"/>
        <v>12441.623334775277</v>
      </c>
      <c r="S66" s="122">
        <v>0.65370000000000006</v>
      </c>
      <c r="T66" s="122">
        <v>0.1002</v>
      </c>
      <c r="U66" s="122">
        <v>0.23170000000000002</v>
      </c>
      <c r="V66" s="122">
        <v>0.34630000000000005</v>
      </c>
      <c r="W66" s="122">
        <f t="shared" ref="W66:W100" si="10">P66/100</f>
        <v>7.1750000000000004E-4</v>
      </c>
      <c r="X66" s="106">
        <v>2862.5</v>
      </c>
      <c r="Y66" s="106">
        <v>226.54599999999999</v>
      </c>
      <c r="Z66" s="106">
        <v>73.83</v>
      </c>
      <c r="AA66" s="126">
        <f t="shared" si="1"/>
        <v>325.89407890671214</v>
      </c>
      <c r="AB66" s="122">
        <f t="shared" si="2"/>
        <v>1.0883194188490288E-2</v>
      </c>
      <c r="AC66" s="116">
        <v>140.52000000000001</v>
      </c>
      <c r="AD66" s="117">
        <f t="shared" si="7"/>
        <v>0.28540065861690467</v>
      </c>
      <c r="AE66" s="118">
        <v>0.1358</v>
      </c>
    </row>
    <row r="67" spans="1:31">
      <c r="A67" s="113">
        <v>29606</v>
      </c>
      <c r="B67" s="106">
        <v>-0.2</v>
      </c>
      <c r="C67" s="106">
        <v>1</v>
      </c>
      <c r="D67" s="114" t="s">
        <v>281</v>
      </c>
      <c r="E67" s="115">
        <v>1.46</v>
      </c>
      <c r="F67" s="115">
        <v>1.53</v>
      </c>
      <c r="G67" s="115">
        <v>1.5563218390804598</v>
      </c>
      <c r="H67" s="115">
        <v>1.4413793103448276</v>
      </c>
      <c r="I67" s="115">
        <v>6617.7</v>
      </c>
      <c r="J67" s="107">
        <f t="shared" si="5"/>
        <v>2.5280686643395771E-2</v>
      </c>
      <c r="K67" s="108">
        <v>3174.2</v>
      </c>
      <c r="L67" s="130">
        <v>32671.83</v>
      </c>
      <c r="M67" s="130">
        <v>449988.81</v>
      </c>
      <c r="N67" s="130">
        <v>206969.4</v>
      </c>
      <c r="O67" s="130">
        <v>155177.51999999999</v>
      </c>
      <c r="P67" s="107">
        <v>7.6166666666666674E-2</v>
      </c>
      <c r="Q67" s="119">
        <f t="shared" si="9"/>
        <v>2.5280686643395773E-4</v>
      </c>
      <c r="R67" s="131">
        <f t="shared" si="8"/>
        <v>13881.13875891022</v>
      </c>
      <c r="S67" s="122">
        <v>0.65460000000000007</v>
      </c>
      <c r="T67" s="122">
        <v>0.1002</v>
      </c>
      <c r="U67" s="122">
        <v>0.23039999999999999</v>
      </c>
      <c r="V67" s="122">
        <v>0.34539999999999998</v>
      </c>
      <c r="W67" s="122">
        <f t="shared" si="10"/>
        <v>7.6166666666666679E-4</v>
      </c>
      <c r="X67" s="106">
        <v>3210.9</v>
      </c>
      <c r="Y67" s="106">
        <v>228.67</v>
      </c>
      <c r="Z67" s="106">
        <v>78.97</v>
      </c>
      <c r="AA67" s="126">
        <f t="shared" si="1"/>
        <v>345.34482004635504</v>
      </c>
      <c r="AB67" s="122">
        <f t="shared" si="2"/>
        <v>9.3755793525376538E-3</v>
      </c>
      <c r="AC67" s="116">
        <v>136</v>
      </c>
      <c r="AD67" s="117">
        <f t="shared" si="7"/>
        <v>-3.216623968118424E-2</v>
      </c>
      <c r="AE67" s="118">
        <v>0.10349999999999999</v>
      </c>
    </row>
    <row r="68" spans="1:31">
      <c r="A68" s="113">
        <v>29971</v>
      </c>
      <c r="B68" s="106">
        <v>-0.2</v>
      </c>
      <c r="C68" s="106">
        <v>1</v>
      </c>
      <c r="D68" s="114" t="s">
        <v>281</v>
      </c>
      <c r="E68" s="115">
        <v>1.46</v>
      </c>
      <c r="F68" s="115">
        <v>1.53</v>
      </c>
      <c r="G68" s="115">
        <v>1.5563218390804598</v>
      </c>
      <c r="H68" s="115">
        <v>1.4413793103448276</v>
      </c>
      <c r="I68" s="115">
        <v>6491.3</v>
      </c>
      <c r="J68" s="107">
        <f t="shared" si="5"/>
        <v>-1.9472216659220748E-2</v>
      </c>
      <c r="K68" s="108">
        <v>3338.2</v>
      </c>
      <c r="L68" s="130">
        <v>31709.07</v>
      </c>
      <c r="M68" s="130">
        <v>476422.7</v>
      </c>
      <c r="N68" s="130">
        <v>210333.02</v>
      </c>
      <c r="O68" s="130">
        <v>155922.22</v>
      </c>
      <c r="P68" s="107">
        <v>9.7083333333333327E-2</v>
      </c>
      <c r="Q68" s="119">
        <f t="shared" si="9"/>
        <v>-1.9472216659220749E-4</v>
      </c>
      <c r="R68" s="131">
        <f t="shared" si="8"/>
        <v>14462.664904793883</v>
      </c>
      <c r="S68" s="122">
        <v>0.64670000000000005</v>
      </c>
      <c r="T68" s="122">
        <v>0.10800000000000001</v>
      </c>
      <c r="U68" s="122">
        <v>0.23829999999999998</v>
      </c>
      <c r="V68" s="122">
        <v>0.3533</v>
      </c>
      <c r="W68" s="122">
        <f t="shared" si="10"/>
        <v>9.7083333333333331E-4</v>
      </c>
      <c r="X68" s="106">
        <v>3345</v>
      </c>
      <c r="Y68" s="106">
        <v>230.815</v>
      </c>
      <c r="Z68" s="106">
        <v>127.98</v>
      </c>
      <c r="AA68" s="126">
        <f t="shared" si="1"/>
        <v>554.47003011069478</v>
      </c>
      <c r="AB68" s="122">
        <f t="shared" si="2"/>
        <v>9.3803297328027748E-3</v>
      </c>
      <c r="AC68" s="116">
        <v>140.63999999999999</v>
      </c>
      <c r="AD68" s="117">
        <f t="shared" si="7"/>
        <v>3.4117647058823426E-2</v>
      </c>
      <c r="AE68" s="118">
        <v>6.1600000000000002E-2</v>
      </c>
    </row>
    <row r="69" spans="1:31">
      <c r="A69" s="113">
        <v>30336</v>
      </c>
      <c r="B69" s="106">
        <v>-0.2</v>
      </c>
      <c r="C69" s="106">
        <v>1</v>
      </c>
      <c r="D69" s="114" t="s">
        <v>281</v>
      </c>
      <c r="E69" s="115">
        <v>1.46</v>
      </c>
      <c r="F69" s="115">
        <v>1.54</v>
      </c>
      <c r="G69" s="115">
        <v>1.6183908045977011</v>
      </c>
      <c r="H69" s="115">
        <v>1.3816091954022989</v>
      </c>
      <c r="I69" s="115">
        <v>6792</v>
      </c>
      <c r="J69" s="107">
        <f t="shared" si="5"/>
        <v>4.4272673733804446E-2</v>
      </c>
      <c r="K69" s="108">
        <v>3584</v>
      </c>
      <c r="L69" s="130">
        <v>31363.85</v>
      </c>
      <c r="M69" s="130">
        <v>512707.34</v>
      </c>
      <c r="N69" s="130">
        <v>220533.92</v>
      </c>
      <c r="O69" s="130">
        <v>161427</v>
      </c>
      <c r="P69" s="107">
        <v>9.6000000000000002E-2</v>
      </c>
      <c r="Q69" s="119">
        <f t="shared" si="9"/>
        <v>4.4272673733804446E-4</v>
      </c>
      <c r="R69" s="131">
        <f t="shared" si="8"/>
        <v>15383.360732083147</v>
      </c>
      <c r="S69" s="122">
        <v>0.63619999999999999</v>
      </c>
      <c r="T69" s="122">
        <v>0.11560000000000001</v>
      </c>
      <c r="U69" s="122">
        <v>0.24850000000000003</v>
      </c>
      <c r="V69" s="122">
        <v>0.36380000000000001</v>
      </c>
      <c r="W69" s="122">
        <f t="shared" si="10"/>
        <v>9.6000000000000002E-4</v>
      </c>
      <c r="X69" s="106">
        <v>3638.1</v>
      </c>
      <c r="Y69" s="106">
        <v>232.97900000000001</v>
      </c>
      <c r="Z69" s="106">
        <v>207.8</v>
      </c>
      <c r="AA69" s="126">
        <f t="shared" si="1"/>
        <v>891.9258817318298</v>
      </c>
      <c r="AB69" s="122">
        <f t="shared" si="2"/>
        <v>9.3754738643503054E-3</v>
      </c>
      <c r="AC69" s="116">
        <v>167.64</v>
      </c>
      <c r="AD69" s="117">
        <f t="shared" si="7"/>
        <v>0.19197952218430037</v>
      </c>
      <c r="AE69" s="118">
        <v>3.2199999999999999E-2</v>
      </c>
    </row>
    <row r="70" spans="1:31">
      <c r="A70" s="113">
        <v>30701</v>
      </c>
      <c r="B70" s="106">
        <v>-0.2</v>
      </c>
      <c r="C70" s="106">
        <v>1</v>
      </c>
      <c r="D70" s="114" t="s">
        <v>281</v>
      </c>
      <c r="E70" s="115">
        <v>1.46</v>
      </c>
      <c r="F70" s="115">
        <v>1.54</v>
      </c>
      <c r="G70" s="115">
        <v>1.6183908045977011</v>
      </c>
      <c r="H70" s="115">
        <v>1.3816091954022989</v>
      </c>
      <c r="I70" s="115">
        <v>7285</v>
      </c>
      <c r="J70" s="107">
        <f t="shared" si="5"/>
        <v>6.7673301304049416E-2</v>
      </c>
      <c r="K70" s="108">
        <v>4002</v>
      </c>
      <c r="L70" s="130">
        <v>32279.88</v>
      </c>
      <c r="M70" s="130">
        <v>550566.89</v>
      </c>
      <c r="N70" s="130">
        <v>232238.06</v>
      </c>
      <c r="O70" s="130">
        <v>168694.51</v>
      </c>
      <c r="P70" s="107">
        <v>7.5083333333333335E-2</v>
      </c>
      <c r="Q70" s="119">
        <f t="shared" si="9"/>
        <v>6.7673301304049414E-4</v>
      </c>
      <c r="R70" s="131">
        <f t="shared" si="8"/>
        <v>17017.910904730317</v>
      </c>
      <c r="S70" s="122">
        <v>0.63259999999999994</v>
      </c>
      <c r="T70" s="122">
        <v>0.11990000000000001</v>
      </c>
      <c r="U70" s="122">
        <v>0.25290000000000001</v>
      </c>
      <c r="V70" s="122">
        <v>0.3674</v>
      </c>
      <c r="W70" s="122">
        <f t="shared" si="10"/>
        <v>7.5083333333333339E-4</v>
      </c>
      <c r="X70" s="106">
        <v>4040.7</v>
      </c>
      <c r="Y70" s="106">
        <v>235.16399999999999</v>
      </c>
      <c r="Z70" s="106">
        <v>185.37</v>
      </c>
      <c r="AA70" s="126">
        <f t="shared" si="1"/>
        <v>788.2584068990152</v>
      </c>
      <c r="AB70" s="122">
        <f t="shared" si="2"/>
        <v>9.378527678460178E-3</v>
      </c>
      <c r="AC70" s="116">
        <v>167.24</v>
      </c>
      <c r="AD70" s="117">
        <f t="shared" si="7"/>
        <v>-2.3860653781912272E-3</v>
      </c>
      <c r="AE70" s="118">
        <v>4.2999999999999997E-2</v>
      </c>
    </row>
    <row r="71" spans="1:31">
      <c r="A71" s="113">
        <v>31067</v>
      </c>
      <c r="B71" s="106">
        <v>-0.2</v>
      </c>
      <c r="C71" s="106">
        <v>1</v>
      </c>
      <c r="D71" s="114" t="s">
        <v>281</v>
      </c>
      <c r="E71" s="115">
        <v>1.47</v>
      </c>
      <c r="F71" s="115">
        <v>1.53</v>
      </c>
      <c r="G71" s="115">
        <v>1.5816091954022988</v>
      </c>
      <c r="H71" s="115">
        <v>1.4183908045977012</v>
      </c>
      <c r="I71" s="115">
        <v>7593.8</v>
      </c>
      <c r="J71" s="107">
        <f t="shared" si="5"/>
        <v>4.066475282467278E-2</v>
      </c>
      <c r="K71" s="108">
        <v>4295.5</v>
      </c>
      <c r="L71" s="130">
        <v>32739.73</v>
      </c>
      <c r="M71" s="130">
        <v>597863.17000000004</v>
      </c>
      <c r="N71" s="130">
        <v>246498.63</v>
      </c>
      <c r="O71" s="130">
        <v>177254.1</v>
      </c>
      <c r="P71" s="107">
        <v>7.191666666666667E-2</v>
      </c>
      <c r="Q71" s="119">
        <f t="shared" si="9"/>
        <v>4.0664752824672783E-4</v>
      </c>
      <c r="R71" s="131">
        <f t="shared" si="8"/>
        <v>18096.297326104082</v>
      </c>
      <c r="S71" s="122">
        <v>0.62439999999999996</v>
      </c>
      <c r="T71" s="122">
        <v>0.12670000000000001</v>
      </c>
      <c r="U71" s="122">
        <v>0.26119999999999999</v>
      </c>
      <c r="V71" s="122">
        <v>0.37560000000000004</v>
      </c>
      <c r="W71" s="122">
        <f t="shared" si="10"/>
        <v>7.1916666666666667E-4</v>
      </c>
      <c r="X71" s="106">
        <v>4346.7</v>
      </c>
      <c r="Y71" s="106">
        <v>237.369</v>
      </c>
      <c r="Z71" s="106">
        <v>212.31</v>
      </c>
      <c r="AA71" s="126">
        <f t="shared" ref="AA71:AA100" si="11">(Z71/Y71) * 1000</f>
        <v>894.43019096849207</v>
      </c>
      <c r="AB71" s="122">
        <f t="shared" si="2"/>
        <v>9.3764351686483165E-3</v>
      </c>
      <c r="AC71" s="116">
        <v>211.28</v>
      </c>
      <c r="AD71" s="117">
        <f t="shared" si="7"/>
        <v>0.26333413059076771</v>
      </c>
      <c r="AE71" s="118">
        <v>3.5499999999999997E-2</v>
      </c>
    </row>
    <row r="72" spans="1:31">
      <c r="A72" s="113">
        <v>31432</v>
      </c>
      <c r="B72" s="106">
        <v>-0.2</v>
      </c>
      <c r="C72" s="106">
        <v>1</v>
      </c>
      <c r="D72" s="114" t="s">
        <v>281</v>
      </c>
      <c r="E72" s="115">
        <v>1.47</v>
      </c>
      <c r="F72" s="115">
        <v>1.53</v>
      </c>
      <c r="G72" s="115">
        <v>1.5816091954022988</v>
      </c>
      <c r="H72" s="115">
        <v>1.4183908045977012</v>
      </c>
      <c r="I72" s="115">
        <v>7860.5</v>
      </c>
      <c r="J72" s="107">
        <f t="shared" si="5"/>
        <v>3.3929139367724674E-2</v>
      </c>
      <c r="K72" s="108">
        <v>4513.3999999999996</v>
      </c>
      <c r="L72" s="130">
        <v>33358.910000000003</v>
      </c>
      <c r="M72" s="130">
        <v>804900.28</v>
      </c>
      <c r="N72" s="130">
        <v>298227.58</v>
      </c>
      <c r="O72" s="130">
        <v>205453.93</v>
      </c>
      <c r="P72" s="107">
        <v>7.0000000000000007E-2</v>
      </c>
      <c r="Q72" s="119">
        <f t="shared" si="9"/>
        <v>3.3929139367724675E-4</v>
      </c>
      <c r="R72" s="131">
        <f t="shared" si="8"/>
        <v>18837.621820154844</v>
      </c>
      <c r="S72" s="122">
        <v>0.59370000000000001</v>
      </c>
      <c r="T72" s="122">
        <v>0.15920000000000001</v>
      </c>
      <c r="U72" s="122">
        <v>0.2949</v>
      </c>
      <c r="V72" s="122">
        <v>0.40630000000000005</v>
      </c>
      <c r="W72" s="122">
        <f t="shared" si="10"/>
        <v>7.000000000000001E-4</v>
      </c>
      <c r="X72" s="106">
        <v>4590.1000000000004</v>
      </c>
      <c r="Y72" s="106">
        <v>239.595</v>
      </c>
      <c r="Z72" s="106">
        <v>221.23</v>
      </c>
      <c r="AA72" s="126">
        <f t="shared" si="11"/>
        <v>923.34981948705104</v>
      </c>
      <c r="AB72" s="122">
        <f t="shared" ref="AB72:AB100" si="12">(Y72-Y71)/Y71</f>
        <v>9.377804178304661E-3</v>
      </c>
      <c r="AC72" s="116">
        <v>252.93</v>
      </c>
      <c r="AD72" s="117">
        <f t="shared" si="7"/>
        <v>0.19713176826959489</v>
      </c>
      <c r="AE72" s="118">
        <v>1.9099999999999999E-2</v>
      </c>
    </row>
    <row r="73" spans="1:31">
      <c r="A73" s="113">
        <v>31797</v>
      </c>
      <c r="B73" s="106">
        <v>-0.2</v>
      </c>
      <c r="C73" s="106">
        <v>1</v>
      </c>
      <c r="D73" s="114" t="s">
        <v>281</v>
      </c>
      <c r="E73" s="115">
        <v>1.55</v>
      </c>
      <c r="F73" s="115">
        <v>1.45</v>
      </c>
      <c r="G73" s="115">
        <v>1.5931034482758619</v>
      </c>
      <c r="H73" s="115">
        <v>1.4068965517241379</v>
      </c>
      <c r="I73" s="115">
        <v>8132.6</v>
      </c>
      <c r="J73" s="107">
        <f t="shared" si="5"/>
        <v>3.3457934731820127E-2</v>
      </c>
      <c r="K73" s="108">
        <v>4829.7</v>
      </c>
      <c r="L73" s="130">
        <v>33058.75</v>
      </c>
      <c r="M73" s="130">
        <v>610056.1</v>
      </c>
      <c r="N73" s="130">
        <v>255726.13</v>
      </c>
      <c r="O73" s="130">
        <v>184266.23</v>
      </c>
      <c r="P73" s="107">
        <v>6.1750000000000006E-2</v>
      </c>
      <c r="Q73" s="119">
        <f t="shared" si="9"/>
        <v>3.3457934731820127E-4</v>
      </c>
      <c r="R73" s="131">
        <f t="shared" si="8"/>
        <v>19970.47659215521</v>
      </c>
      <c r="S73" s="122">
        <v>0.61750000000000005</v>
      </c>
      <c r="T73" s="122">
        <v>0.12659999999999999</v>
      </c>
      <c r="U73" s="122">
        <v>0.26539999999999997</v>
      </c>
      <c r="V73" s="122">
        <v>0.38250000000000001</v>
      </c>
      <c r="W73" s="122">
        <f t="shared" si="10"/>
        <v>6.175000000000001E-4</v>
      </c>
      <c r="X73" s="106">
        <v>4870.2</v>
      </c>
      <c r="Y73" s="106">
        <v>241.84200000000001</v>
      </c>
      <c r="Z73" s="106">
        <v>149.72999999999999</v>
      </c>
      <c r="AA73" s="126">
        <f t="shared" si="11"/>
        <v>619.1232292157689</v>
      </c>
      <c r="AB73" s="122">
        <f t="shared" si="12"/>
        <v>9.3783259249984943E-3</v>
      </c>
      <c r="AC73" s="116">
        <v>329.8</v>
      </c>
      <c r="AD73" s="117">
        <f t="shared" si="7"/>
        <v>0.30391808010121379</v>
      </c>
      <c r="AE73" s="118">
        <v>3.6600000000000001E-2</v>
      </c>
    </row>
    <row r="74" spans="1:31">
      <c r="A74" s="113">
        <v>32162</v>
      </c>
      <c r="B74" s="106">
        <v>-0.2</v>
      </c>
      <c r="C74" s="106">
        <v>1</v>
      </c>
      <c r="D74" s="114" t="s">
        <v>281</v>
      </c>
      <c r="E74" s="115">
        <v>1.55</v>
      </c>
      <c r="F74" s="115">
        <v>1.45</v>
      </c>
      <c r="G74" s="115">
        <v>1.5931034482758619</v>
      </c>
      <c r="H74" s="115">
        <v>1.4068965517241379</v>
      </c>
      <c r="I74" s="115">
        <v>8474.5</v>
      </c>
      <c r="J74" s="107">
        <f t="shared" si="5"/>
        <v>4.0344563101067869E-2</v>
      </c>
      <c r="K74" s="108">
        <v>5253.1</v>
      </c>
      <c r="L74" s="130">
        <v>33388.06</v>
      </c>
      <c r="M74" s="130">
        <v>784155.98</v>
      </c>
      <c r="N74" s="130">
        <v>296481.59999999998</v>
      </c>
      <c r="O74" s="130">
        <v>205632.04</v>
      </c>
      <c r="P74" s="107">
        <v>5.4916666666666662E-2</v>
      </c>
      <c r="Q74" s="119">
        <f t="shared" si="9"/>
        <v>4.0344563101067871E-4</v>
      </c>
      <c r="R74" s="131">
        <f t="shared" si="8"/>
        <v>21519.396993158822</v>
      </c>
      <c r="S74" s="122">
        <v>0.59370000000000001</v>
      </c>
      <c r="T74" s="122">
        <v>0.15490000000000001</v>
      </c>
      <c r="U74" s="122">
        <v>0.29289999999999999</v>
      </c>
      <c r="V74" s="122">
        <v>0.40630000000000005</v>
      </c>
      <c r="W74" s="122">
        <f t="shared" si="10"/>
        <v>5.4916666666666666E-4</v>
      </c>
      <c r="X74" s="106">
        <v>5252.6</v>
      </c>
      <c r="Y74" s="106">
        <v>244.11</v>
      </c>
      <c r="Z74" s="106">
        <v>155.18</v>
      </c>
      <c r="AA74" s="126">
        <f t="shared" si="11"/>
        <v>635.69702183441893</v>
      </c>
      <c r="AB74" s="122">
        <f t="shared" si="12"/>
        <v>9.3780236683454511E-3</v>
      </c>
      <c r="AC74" s="116">
        <v>278.97000000000003</v>
      </c>
      <c r="AD74" s="117">
        <f t="shared" si="7"/>
        <v>-0.15412371134020614</v>
      </c>
      <c r="AE74" s="118">
        <v>4.0800000000000003E-2</v>
      </c>
    </row>
    <row r="75" spans="1:31">
      <c r="A75" s="113">
        <v>32528</v>
      </c>
      <c r="B75" s="106">
        <v>-0.2</v>
      </c>
      <c r="C75" s="106">
        <v>1</v>
      </c>
      <c r="D75" s="114" t="s">
        <v>282</v>
      </c>
      <c r="E75" s="115">
        <v>1.55</v>
      </c>
      <c r="F75" s="115">
        <v>1.45</v>
      </c>
      <c r="G75" s="115">
        <v>1.5977011494252875</v>
      </c>
      <c r="H75" s="115">
        <v>1.4022988505747127</v>
      </c>
      <c r="I75" s="115">
        <v>8786.4</v>
      </c>
      <c r="J75" s="107">
        <f t="shared" si="5"/>
        <v>3.5498042429208738E-2</v>
      </c>
      <c r="K75" s="108">
        <v>5593.5</v>
      </c>
      <c r="L75" s="130">
        <v>33404.97</v>
      </c>
      <c r="M75" s="130">
        <v>726901.5</v>
      </c>
      <c r="N75" s="130">
        <v>286494.53999999998</v>
      </c>
      <c r="O75" s="130">
        <v>201135.8</v>
      </c>
      <c r="P75" s="107">
        <v>5.2583333333333329E-2</v>
      </c>
      <c r="Q75" s="119">
        <f t="shared" si="9"/>
        <v>3.5498042429208738E-4</v>
      </c>
      <c r="R75" s="131">
        <f t="shared" si="8"/>
        <v>22700.98498776375</v>
      </c>
      <c r="S75" s="122">
        <v>0.59920000000000007</v>
      </c>
      <c r="T75" s="122">
        <v>0.1449</v>
      </c>
      <c r="U75" s="122">
        <v>0.28550000000000003</v>
      </c>
      <c r="V75" s="122">
        <v>0.40079999999999999</v>
      </c>
      <c r="W75" s="122">
        <f t="shared" si="10"/>
        <v>5.2583333333333334E-4</v>
      </c>
      <c r="X75" s="106">
        <v>5657.7</v>
      </c>
      <c r="Y75" s="106">
        <v>246.399</v>
      </c>
      <c r="Z75" s="106">
        <v>152.63999999999999</v>
      </c>
      <c r="AA75" s="126">
        <f t="shared" si="11"/>
        <v>619.48303361620788</v>
      </c>
      <c r="AB75" s="122">
        <f t="shared" si="12"/>
        <v>9.3769202408749627E-3</v>
      </c>
      <c r="AC75" s="116">
        <v>353.4</v>
      </c>
      <c r="AD75" s="117">
        <f t="shared" si="7"/>
        <v>0.26680288203032565</v>
      </c>
      <c r="AE75" s="118">
        <v>4.8300000000000003E-2</v>
      </c>
    </row>
    <row r="76" spans="1:31">
      <c r="A76" s="113">
        <v>32893</v>
      </c>
      <c r="B76" s="106">
        <v>-0.2</v>
      </c>
      <c r="C76" s="106">
        <v>1</v>
      </c>
      <c r="D76" s="114" t="s">
        <v>282</v>
      </c>
      <c r="E76" s="115">
        <v>1.55</v>
      </c>
      <c r="F76" s="115">
        <v>1.45</v>
      </c>
      <c r="G76" s="115">
        <v>1.5977011494252875</v>
      </c>
      <c r="H76" s="115">
        <v>1.4022988505747127</v>
      </c>
      <c r="I76" s="115">
        <v>8955</v>
      </c>
      <c r="J76" s="107">
        <f t="shared" si="5"/>
        <v>1.8827470686767211E-2</v>
      </c>
      <c r="K76" s="108">
        <v>5888.2</v>
      </c>
      <c r="L76" s="130">
        <v>32846.519999999997</v>
      </c>
      <c r="M76" s="130">
        <v>705731.82</v>
      </c>
      <c r="N76" s="130">
        <v>279799.13</v>
      </c>
      <c r="O76" s="130">
        <v>196879.25</v>
      </c>
      <c r="P76" s="107">
        <v>5.6166666666666663E-2</v>
      </c>
      <c r="Q76" s="119">
        <f t="shared" si="9"/>
        <v>1.8827470686767211E-4</v>
      </c>
      <c r="R76" s="131">
        <f t="shared" si="8"/>
        <v>23674.962808089742</v>
      </c>
      <c r="S76" s="122">
        <v>0.60020000000000007</v>
      </c>
      <c r="T76" s="122">
        <v>0.14330000000000001</v>
      </c>
      <c r="U76" s="122">
        <v>0.28410000000000002</v>
      </c>
      <c r="V76" s="122">
        <v>0.39979999999999999</v>
      </c>
      <c r="W76" s="122">
        <f t="shared" si="10"/>
        <v>5.6166666666666659E-4</v>
      </c>
      <c r="X76" s="106">
        <v>5979.6</v>
      </c>
      <c r="Y76" s="106">
        <v>248.71</v>
      </c>
      <c r="Z76" s="106">
        <v>221.03</v>
      </c>
      <c r="AA76" s="126">
        <f t="shared" si="11"/>
        <v>888.70572152305897</v>
      </c>
      <c r="AB76" s="122">
        <f t="shared" si="12"/>
        <v>9.3790965060735112E-3</v>
      </c>
      <c r="AC76" s="116">
        <v>361.23</v>
      </c>
      <c r="AD76" s="117">
        <f t="shared" si="7"/>
        <v>2.2156196943972951E-2</v>
      </c>
      <c r="AE76" s="118">
        <v>5.3900000000000003E-2</v>
      </c>
    </row>
    <row r="77" spans="1:31">
      <c r="A77" s="113">
        <v>33258</v>
      </c>
      <c r="B77" s="106">
        <v>-0.2</v>
      </c>
      <c r="C77" s="106">
        <v>1</v>
      </c>
      <c r="D77" s="114" t="s">
        <v>282</v>
      </c>
      <c r="E77" s="115">
        <v>1.56</v>
      </c>
      <c r="F77" s="115">
        <v>1.44</v>
      </c>
      <c r="G77" s="115">
        <v>1.613793103448276</v>
      </c>
      <c r="H77" s="115">
        <v>1.3839080459770114</v>
      </c>
      <c r="I77" s="115">
        <v>8948.4</v>
      </c>
      <c r="J77" s="107">
        <f t="shared" si="5"/>
        <v>-7.3756202226100357E-4</v>
      </c>
      <c r="K77" s="108">
        <v>6085.7</v>
      </c>
      <c r="L77" s="130">
        <v>31977.48</v>
      </c>
      <c r="M77" s="130">
        <v>636043.74</v>
      </c>
      <c r="N77" s="130">
        <v>263953.19</v>
      </c>
      <c r="O77" s="130">
        <v>188258.74</v>
      </c>
      <c r="P77" s="107">
        <v>6.8499999999999991E-2</v>
      </c>
      <c r="Q77" s="119">
        <f t="shared" si="9"/>
        <v>-7.3756202226100357E-6</v>
      </c>
      <c r="R77" s="131">
        <f t="shared" si="8"/>
        <v>24168.592783218559</v>
      </c>
      <c r="S77" s="122">
        <v>0.60450000000000004</v>
      </c>
      <c r="T77" s="122">
        <v>0.1336</v>
      </c>
      <c r="U77" s="122">
        <v>0.2772</v>
      </c>
      <c r="V77" s="122">
        <v>0.39549999999999996</v>
      </c>
      <c r="W77" s="122">
        <f t="shared" si="10"/>
        <v>6.8499999999999995E-4</v>
      </c>
      <c r="X77" s="106">
        <v>6174</v>
      </c>
      <c r="Y77" s="106">
        <v>251.80199999999999</v>
      </c>
      <c r="Z77" s="106">
        <v>269.24</v>
      </c>
      <c r="AA77" s="126">
        <f t="shared" si="11"/>
        <v>1069.2528256328387</v>
      </c>
      <c r="AB77" s="122">
        <f t="shared" si="12"/>
        <v>1.243214989345014E-2</v>
      </c>
      <c r="AC77" s="116">
        <v>417.09</v>
      </c>
      <c r="AD77" s="117">
        <f t="shared" si="7"/>
        <v>0.15463831907648853</v>
      </c>
      <c r="AE77" s="118">
        <v>4.2500000000000003E-2</v>
      </c>
    </row>
    <row r="78" spans="1:31">
      <c r="A78" s="113">
        <v>33623</v>
      </c>
      <c r="B78" s="106">
        <v>-0.2</v>
      </c>
      <c r="C78" s="106">
        <v>1</v>
      </c>
      <c r="D78" s="114" t="s">
        <v>282</v>
      </c>
      <c r="E78" s="115">
        <v>1.56</v>
      </c>
      <c r="F78" s="115">
        <v>1.44</v>
      </c>
      <c r="G78" s="115">
        <v>1.613793103448276</v>
      </c>
      <c r="H78" s="115">
        <v>1.3839080459770114</v>
      </c>
      <c r="I78" s="115">
        <v>9266.6</v>
      </c>
      <c r="J78" s="107">
        <f t="shared" si="5"/>
        <v>3.4338376535083065E-2</v>
      </c>
      <c r="K78" s="108">
        <v>6428.4</v>
      </c>
      <c r="L78" s="130">
        <v>31653.119999999999</v>
      </c>
      <c r="M78" s="130">
        <v>706250.14</v>
      </c>
      <c r="N78" s="130">
        <v>279832.77</v>
      </c>
      <c r="O78" s="130">
        <v>196518.98</v>
      </c>
      <c r="P78" s="107">
        <v>7.4916666666666673E-2</v>
      </c>
      <c r="Q78" s="119">
        <f t="shared" si="9"/>
        <v>3.4338376535083067E-4</v>
      </c>
      <c r="R78" s="131">
        <f t="shared" si="8"/>
        <v>25216.037154860296</v>
      </c>
      <c r="S78" s="122">
        <v>0.59179999999999999</v>
      </c>
      <c r="T78" s="122">
        <v>0.1467</v>
      </c>
      <c r="U78" s="122">
        <v>0.29059999999999997</v>
      </c>
      <c r="V78" s="122">
        <v>0.40820000000000001</v>
      </c>
      <c r="W78" s="122">
        <f t="shared" si="10"/>
        <v>7.4916666666666675E-4</v>
      </c>
      <c r="X78" s="106">
        <v>6539.3</v>
      </c>
      <c r="Y78" s="106">
        <v>254.93299999999999</v>
      </c>
      <c r="Z78" s="106">
        <v>290.32</v>
      </c>
      <c r="AA78" s="126">
        <f t="shared" si="11"/>
        <v>1138.8090204092839</v>
      </c>
      <c r="AB78" s="122">
        <f t="shared" si="12"/>
        <v>1.2434373039133924E-2</v>
      </c>
      <c r="AC78" s="116">
        <v>435.71</v>
      </c>
      <c r="AD78" s="117">
        <f t="shared" si="7"/>
        <v>4.4642643074636182E-2</v>
      </c>
      <c r="AE78" s="118">
        <v>3.0300000000000001E-2</v>
      </c>
    </row>
    <row r="79" spans="1:31">
      <c r="A79" s="113">
        <v>33989</v>
      </c>
      <c r="B79" s="106">
        <v>1</v>
      </c>
      <c r="C79" s="106">
        <v>-0.2</v>
      </c>
      <c r="D79" s="114" t="s">
        <v>283</v>
      </c>
      <c r="E79" s="115">
        <v>1.5699999999999998</v>
      </c>
      <c r="F79" s="115">
        <v>1.43</v>
      </c>
      <c r="G79" s="115">
        <v>1.5931034482758619</v>
      </c>
      <c r="H79" s="115">
        <v>1.4045977011494253</v>
      </c>
      <c r="I79" s="115">
        <v>9521</v>
      </c>
      <c r="J79" s="107">
        <f t="shared" si="5"/>
        <v>2.6719882365297723E-2</v>
      </c>
      <c r="K79" s="108">
        <v>6726.4</v>
      </c>
      <c r="L79" s="130">
        <v>31445.46</v>
      </c>
      <c r="M79" s="130">
        <v>679282.85</v>
      </c>
      <c r="N79" s="130">
        <v>275139.94</v>
      </c>
      <c r="O79" s="130">
        <v>194119.1</v>
      </c>
      <c r="P79" s="107">
        <v>6.908333333333333E-2</v>
      </c>
      <c r="Q79" s="119">
        <f t="shared" si="9"/>
        <v>2.6719882365297721E-4</v>
      </c>
      <c r="R79" s="131">
        <f t="shared" ref="R79:R100" si="13">(K79/Y79) * 1000</f>
        <v>26060.913666249518</v>
      </c>
      <c r="S79" s="122">
        <v>0.59319999999999995</v>
      </c>
      <c r="T79" s="122">
        <v>0.1424</v>
      </c>
      <c r="U79" s="122">
        <v>0.2883</v>
      </c>
      <c r="V79" s="122">
        <v>0.40679999999999999</v>
      </c>
      <c r="W79" s="122">
        <f t="shared" si="10"/>
        <v>6.9083333333333334E-4</v>
      </c>
      <c r="X79" s="106">
        <v>6878.7</v>
      </c>
      <c r="Y79" s="106">
        <v>258.10300000000001</v>
      </c>
      <c r="Z79" s="106">
        <v>255.05</v>
      </c>
      <c r="AA79" s="126">
        <f t="shared" si="11"/>
        <v>988.17138894162406</v>
      </c>
      <c r="AB79" s="122">
        <f t="shared" si="12"/>
        <v>1.2434639689644008E-2</v>
      </c>
      <c r="AC79" s="116">
        <v>467.83</v>
      </c>
      <c r="AD79" s="117">
        <f t="shared" si="7"/>
        <v>7.3718757889421879E-2</v>
      </c>
      <c r="AE79" s="118">
        <v>2.9600000000000001E-2</v>
      </c>
    </row>
    <row r="80" spans="1:31">
      <c r="A80" s="113">
        <v>34354</v>
      </c>
      <c r="B80" s="106">
        <v>1</v>
      </c>
      <c r="C80" s="106">
        <v>-0.2</v>
      </c>
      <c r="D80" s="114" t="s">
        <v>283</v>
      </c>
      <c r="E80" s="115">
        <v>1.5699999999999998</v>
      </c>
      <c r="F80" s="115">
        <v>1.43</v>
      </c>
      <c r="G80" s="115">
        <v>1.5931034482758619</v>
      </c>
      <c r="H80" s="115">
        <v>1.4045977011494253</v>
      </c>
      <c r="I80" s="115">
        <v>9905.4</v>
      </c>
      <c r="J80" s="107">
        <f t="shared" si="5"/>
        <v>3.8807115310840516E-2</v>
      </c>
      <c r="K80" s="108">
        <v>7171.9</v>
      </c>
      <c r="L80" s="130">
        <v>31879.67</v>
      </c>
      <c r="M80" s="130">
        <v>689550.56</v>
      </c>
      <c r="N80" s="130">
        <v>279974.45</v>
      </c>
      <c r="O80" s="130">
        <v>197592.54</v>
      </c>
      <c r="P80" s="107">
        <v>6.1000000000000006E-2</v>
      </c>
      <c r="Q80" s="119">
        <f t="shared" ref="Q80:Q99" si="14">J80/100</f>
        <v>3.8807115310840516E-4</v>
      </c>
      <c r="R80" s="131">
        <f t="shared" si="13"/>
        <v>27445.735366152338</v>
      </c>
      <c r="S80" s="122">
        <v>0.59219999999999995</v>
      </c>
      <c r="T80" s="122">
        <v>0.14230000000000001</v>
      </c>
      <c r="U80" s="122">
        <v>0.28889999999999999</v>
      </c>
      <c r="V80" s="122">
        <v>0.4078</v>
      </c>
      <c r="W80" s="122">
        <f t="shared" si="10"/>
        <v>6.1000000000000008E-4</v>
      </c>
      <c r="X80" s="106">
        <v>7308.7</v>
      </c>
      <c r="Y80" s="106">
        <v>261.31200000000001</v>
      </c>
      <c r="Z80" s="106">
        <v>203.18</v>
      </c>
      <c r="AA80" s="126">
        <f t="shared" si="11"/>
        <v>777.53796228263525</v>
      </c>
      <c r="AB80" s="122">
        <f t="shared" si="12"/>
        <v>1.2433020925754459E-2</v>
      </c>
      <c r="AC80" s="116">
        <v>481.61</v>
      </c>
      <c r="AD80" s="117">
        <f t="shared" si="7"/>
        <v>2.9455143962550563E-2</v>
      </c>
      <c r="AE80" s="118">
        <v>2.6100000000000002E-2</v>
      </c>
    </row>
    <row r="81" spans="1:31">
      <c r="A81" s="113">
        <v>34719</v>
      </c>
      <c r="B81" s="106">
        <v>1</v>
      </c>
      <c r="C81" s="106">
        <v>-0.2</v>
      </c>
      <c r="D81" s="114" t="s">
        <v>283</v>
      </c>
      <c r="E81" s="115">
        <v>1.48</v>
      </c>
      <c r="F81" s="115">
        <v>1.52</v>
      </c>
      <c r="G81" s="115">
        <v>1.4689655172413794</v>
      </c>
      <c r="H81" s="115">
        <v>1.5287356321839081</v>
      </c>
      <c r="I81" s="115">
        <v>10174.799999999999</v>
      </c>
      <c r="J81" s="107">
        <f t="shared" ref="J81:J99" si="15">(I81-I80)/I81</f>
        <v>2.6477178912607584E-2</v>
      </c>
      <c r="K81" s="108">
        <v>7573.5</v>
      </c>
      <c r="L81" s="130">
        <v>32204.63</v>
      </c>
      <c r="M81" s="130">
        <v>762783.51</v>
      </c>
      <c r="N81" s="130">
        <v>302669.93</v>
      </c>
      <c r="O81" s="130">
        <v>210869.53</v>
      </c>
      <c r="P81" s="107">
        <v>5.5916666666666677E-2</v>
      </c>
      <c r="Q81" s="119">
        <f t="shared" si="14"/>
        <v>2.6477178912607586E-4</v>
      </c>
      <c r="R81" s="131">
        <f t="shared" si="13"/>
        <v>28626.66832979918</v>
      </c>
      <c r="S81" s="122">
        <v>0.57889999999999997</v>
      </c>
      <c r="T81" s="122">
        <v>0.15229999999999999</v>
      </c>
      <c r="U81" s="122">
        <v>0.30219999999999997</v>
      </c>
      <c r="V81" s="122">
        <v>0.42109999999999997</v>
      </c>
      <c r="W81" s="122">
        <f t="shared" si="10"/>
        <v>5.591666666666668E-4</v>
      </c>
      <c r="X81" s="106">
        <v>7664</v>
      </c>
      <c r="Y81" s="106">
        <v>264.56099999999998</v>
      </c>
      <c r="Z81" s="106">
        <v>163.95</v>
      </c>
      <c r="AA81" s="126">
        <f t="shared" si="11"/>
        <v>619.70585233651218</v>
      </c>
      <c r="AB81" s="122">
        <f t="shared" si="12"/>
        <v>1.2433412931667763E-2</v>
      </c>
      <c r="AC81" s="116">
        <v>615.92999999999995</v>
      </c>
      <c r="AD81" s="117">
        <f t="shared" si="7"/>
        <v>0.27889786341645717</v>
      </c>
      <c r="AE81" s="118">
        <v>2.81E-2</v>
      </c>
    </row>
    <row r="82" spans="1:31">
      <c r="A82" s="113">
        <v>35084</v>
      </c>
      <c r="B82" s="106">
        <v>1</v>
      </c>
      <c r="C82" s="106">
        <v>-0.2</v>
      </c>
      <c r="D82" s="114" t="s">
        <v>283</v>
      </c>
      <c r="E82" s="115">
        <v>1.48</v>
      </c>
      <c r="F82" s="115">
        <v>1.52</v>
      </c>
      <c r="G82" s="115">
        <v>1.4689655172413794</v>
      </c>
      <c r="H82" s="115">
        <v>1.5287356321839081</v>
      </c>
      <c r="I82" s="115">
        <v>10561</v>
      </c>
      <c r="J82" s="107">
        <f t="shared" si="15"/>
        <v>3.6568506770192286E-2</v>
      </c>
      <c r="K82" s="108">
        <v>8043.6</v>
      </c>
      <c r="L82" s="130">
        <v>32684.13</v>
      </c>
      <c r="M82" s="130">
        <v>868532.81</v>
      </c>
      <c r="N82" s="130">
        <v>330580.65000000002</v>
      </c>
      <c r="O82" s="130">
        <v>226327.56</v>
      </c>
      <c r="P82" s="107">
        <v>5.4083333333333344E-2</v>
      </c>
      <c r="Q82" s="119">
        <f t="shared" si="14"/>
        <v>3.6568506770192288E-4</v>
      </c>
      <c r="R82" s="131">
        <f t="shared" si="13"/>
        <v>30030.240806421501</v>
      </c>
      <c r="S82" s="122">
        <v>0.56520000000000004</v>
      </c>
      <c r="T82" s="122">
        <v>0.16690000000000002</v>
      </c>
      <c r="U82" s="122">
        <v>0.31759999999999999</v>
      </c>
      <c r="V82" s="122">
        <v>0.43479999999999996</v>
      </c>
      <c r="W82" s="122">
        <f t="shared" si="10"/>
        <v>5.4083333333333349E-4</v>
      </c>
      <c r="X82" s="106">
        <v>8100.2</v>
      </c>
      <c r="Y82" s="106">
        <v>267.85000000000002</v>
      </c>
      <c r="Z82" s="106">
        <v>107.43</v>
      </c>
      <c r="AA82" s="126">
        <f t="shared" si="11"/>
        <v>401.08269553854768</v>
      </c>
      <c r="AB82" s="122">
        <f t="shared" si="12"/>
        <v>1.2431915512868656E-2</v>
      </c>
      <c r="AC82" s="116">
        <v>757.02</v>
      </c>
      <c r="AD82" s="117">
        <f t="shared" si="7"/>
        <v>0.22906823827382988</v>
      </c>
      <c r="AE82" s="118">
        <v>2.93E-2</v>
      </c>
    </row>
    <row r="83" spans="1:31">
      <c r="A83" s="113">
        <v>35450</v>
      </c>
      <c r="B83" s="106">
        <v>1</v>
      </c>
      <c r="C83" s="106">
        <v>-0.2</v>
      </c>
      <c r="D83" s="114" t="s">
        <v>283</v>
      </c>
      <c r="E83" s="115">
        <v>1.45</v>
      </c>
      <c r="F83" s="115">
        <v>1.55</v>
      </c>
      <c r="G83" s="115">
        <v>1.4758620689655173</v>
      </c>
      <c r="H83" s="115">
        <v>1.5195402298850573</v>
      </c>
      <c r="I83" s="115">
        <v>11034.9</v>
      </c>
      <c r="J83" s="107">
        <f t="shared" si="15"/>
        <v>4.2945563620875551E-2</v>
      </c>
      <c r="K83" s="108">
        <v>8596.2000000000007</v>
      </c>
      <c r="L83" s="130">
        <v>33865.019999999997</v>
      </c>
      <c r="M83" s="130">
        <v>991889.7</v>
      </c>
      <c r="N83" s="130">
        <v>364942.73</v>
      </c>
      <c r="O83" s="130">
        <v>245805.85</v>
      </c>
      <c r="P83" s="107">
        <v>4.9416666666666664E-2</v>
      </c>
      <c r="Q83" s="119">
        <f t="shared" si="14"/>
        <v>4.2945563620875552E-4</v>
      </c>
      <c r="R83" s="131">
        <f t="shared" si="13"/>
        <v>31699.240356958479</v>
      </c>
      <c r="S83" s="122">
        <v>0.55359999999999998</v>
      </c>
      <c r="T83" s="122">
        <v>0.1802</v>
      </c>
      <c r="U83" s="122">
        <v>0.33140000000000003</v>
      </c>
      <c r="V83" s="122">
        <v>0.44640000000000002</v>
      </c>
      <c r="W83" s="122">
        <f t="shared" si="10"/>
        <v>4.9416666666666663E-4</v>
      </c>
      <c r="X83" s="106">
        <v>8608.5</v>
      </c>
      <c r="Y83" s="106">
        <v>271.18</v>
      </c>
      <c r="Z83" s="106">
        <v>21.89</v>
      </c>
      <c r="AA83" s="126">
        <f t="shared" si="11"/>
        <v>80.721292130688099</v>
      </c>
      <c r="AB83" s="122">
        <f t="shared" si="12"/>
        <v>1.2432331528840709E-2</v>
      </c>
      <c r="AC83" s="116">
        <v>970.43</v>
      </c>
      <c r="AD83" s="117">
        <f t="shared" si="7"/>
        <v>0.28190800771445929</v>
      </c>
      <c r="AE83" s="118">
        <v>2.3400000000000001E-2</v>
      </c>
    </row>
    <row r="84" spans="1:31">
      <c r="A84" s="113">
        <v>35815</v>
      </c>
      <c r="B84" s="106">
        <v>1</v>
      </c>
      <c r="C84" s="106">
        <v>-0.2</v>
      </c>
      <c r="D84" s="114" t="s">
        <v>283</v>
      </c>
      <c r="E84" s="115">
        <v>1.45</v>
      </c>
      <c r="F84" s="115">
        <v>1.55</v>
      </c>
      <c r="G84" s="115">
        <v>1.4758620689655173</v>
      </c>
      <c r="H84" s="115">
        <v>1.5195402298850573</v>
      </c>
      <c r="I84" s="115">
        <v>11525.9</v>
      </c>
      <c r="J84" s="107">
        <f t="shared" si="15"/>
        <v>4.2599710217857176E-2</v>
      </c>
      <c r="K84" s="108">
        <v>9149.2999999999993</v>
      </c>
      <c r="L84" s="130">
        <v>35440.910000000003</v>
      </c>
      <c r="M84" s="130">
        <v>1114919.7</v>
      </c>
      <c r="N84" s="130">
        <v>398294.08</v>
      </c>
      <c r="O84" s="130">
        <v>265126.36</v>
      </c>
      <c r="P84" s="107">
        <v>4.4999999999999998E-2</v>
      </c>
      <c r="Q84" s="119">
        <f t="shared" si="14"/>
        <v>4.2599710217857176E-4</v>
      </c>
      <c r="R84" s="131">
        <f t="shared" si="13"/>
        <v>33324.470409976973</v>
      </c>
      <c r="S84" s="122">
        <v>0.54610000000000003</v>
      </c>
      <c r="T84" s="122">
        <v>0.19089999999999999</v>
      </c>
      <c r="U84" s="122">
        <v>0.34100000000000003</v>
      </c>
      <c r="V84" s="122">
        <v>0.45390000000000003</v>
      </c>
      <c r="W84" s="122">
        <f t="shared" si="10"/>
        <v>4.4999999999999999E-4</v>
      </c>
      <c r="X84" s="106">
        <v>9089.1</v>
      </c>
      <c r="Y84" s="106">
        <v>274.55200000000002</v>
      </c>
      <c r="Z84" s="106">
        <v>-69.27</v>
      </c>
      <c r="AA84" s="126">
        <f t="shared" si="11"/>
        <v>-252.30193187447182</v>
      </c>
      <c r="AB84" s="122">
        <f t="shared" si="12"/>
        <v>1.2434545320451412E-2</v>
      </c>
      <c r="AC84" s="116">
        <v>1229.23</v>
      </c>
      <c r="AD84" s="117">
        <f t="shared" si="7"/>
        <v>0.2666859021258618</v>
      </c>
      <c r="AE84" s="118">
        <v>1.55E-2</v>
      </c>
    </row>
    <row r="85" spans="1:31">
      <c r="A85" s="113">
        <v>36180</v>
      </c>
      <c r="B85" s="106">
        <v>1</v>
      </c>
      <c r="C85" s="106">
        <v>-0.2</v>
      </c>
      <c r="D85" s="114" t="s">
        <v>283</v>
      </c>
      <c r="E85" s="115">
        <v>1.45</v>
      </c>
      <c r="F85" s="115">
        <v>1.55</v>
      </c>
      <c r="G85" s="115">
        <v>1.4850574712643678</v>
      </c>
      <c r="H85" s="115">
        <v>1.5126436781609196</v>
      </c>
      <c r="I85" s="115">
        <v>12065.9</v>
      </c>
      <c r="J85" s="107">
        <f t="shared" si="15"/>
        <v>4.4754224715934994E-2</v>
      </c>
      <c r="K85" s="108">
        <v>9698.1</v>
      </c>
      <c r="L85" s="130">
        <v>36386.19</v>
      </c>
      <c r="M85" s="130">
        <v>1226190.99</v>
      </c>
      <c r="N85" s="130">
        <v>430879.75</v>
      </c>
      <c r="O85" s="130">
        <v>284273.94</v>
      </c>
      <c r="P85" s="107">
        <v>4.2166666666666679E-2</v>
      </c>
      <c r="Q85" s="119">
        <f t="shared" si="14"/>
        <v>4.4754224715934994E-4</v>
      </c>
      <c r="R85" s="131">
        <f t="shared" si="13"/>
        <v>34889.518862019097</v>
      </c>
      <c r="S85" s="122">
        <v>0.5353</v>
      </c>
      <c r="T85" s="122">
        <v>0.20039999999999999</v>
      </c>
      <c r="U85" s="122">
        <v>0.35220000000000001</v>
      </c>
      <c r="V85" s="122">
        <v>0.4647</v>
      </c>
      <c r="W85" s="122">
        <f t="shared" si="10"/>
        <v>4.2166666666666676E-4</v>
      </c>
      <c r="X85" s="106">
        <v>9665.7000000000007</v>
      </c>
      <c r="Y85" s="106">
        <v>277.96600000000001</v>
      </c>
      <c r="Z85" s="106">
        <v>-125.61</v>
      </c>
      <c r="AA85" s="126">
        <f t="shared" si="11"/>
        <v>-451.88979947187784</v>
      </c>
      <c r="AB85" s="122">
        <f t="shared" si="12"/>
        <v>1.2434802878871715E-2</v>
      </c>
      <c r="AC85" s="116">
        <v>1469.25</v>
      </c>
      <c r="AD85" s="117">
        <f t="shared" si="7"/>
        <v>0.19526044759727632</v>
      </c>
      <c r="AE85" s="118">
        <v>2.1899999999999999E-2</v>
      </c>
    </row>
    <row r="86" spans="1:31">
      <c r="A86" s="113">
        <v>36545</v>
      </c>
      <c r="B86" s="106">
        <v>1</v>
      </c>
      <c r="C86" s="106">
        <v>-0.2</v>
      </c>
      <c r="D86" s="114" t="s">
        <v>283</v>
      </c>
      <c r="E86" s="115">
        <v>1.45</v>
      </c>
      <c r="F86" s="115">
        <v>1.55</v>
      </c>
      <c r="G86" s="115">
        <v>1.4850574712643678</v>
      </c>
      <c r="H86" s="115">
        <v>1.5126436781609196</v>
      </c>
      <c r="I86" s="115">
        <v>12559.7</v>
      </c>
      <c r="J86" s="107">
        <f t="shared" si="15"/>
        <v>3.9316225706028093E-2</v>
      </c>
      <c r="K86" s="108">
        <v>10384.299999999999</v>
      </c>
      <c r="L86" s="130">
        <v>36517.75</v>
      </c>
      <c r="M86" s="130">
        <v>1350005.94</v>
      </c>
      <c r="N86" s="130">
        <v>459256.7</v>
      </c>
      <c r="O86" s="130">
        <v>298637.3</v>
      </c>
      <c r="P86" s="107">
        <v>3.9666666666666663E-2</v>
      </c>
      <c r="Q86" s="119">
        <f t="shared" si="14"/>
        <v>3.9316225706028095E-4</v>
      </c>
      <c r="R86" s="131">
        <f t="shared" si="13"/>
        <v>36899.389528892549</v>
      </c>
      <c r="S86" s="122">
        <v>0.52390000000000003</v>
      </c>
      <c r="T86" s="122">
        <v>0.2152</v>
      </c>
      <c r="U86" s="122">
        <v>0.36609999999999998</v>
      </c>
      <c r="V86" s="122">
        <v>0.47609999999999997</v>
      </c>
      <c r="W86" s="122">
        <f t="shared" si="10"/>
        <v>3.9666666666666664E-4</v>
      </c>
      <c r="X86" s="106">
        <v>10289.700000000001</v>
      </c>
      <c r="Y86" s="106">
        <v>281.42200000000003</v>
      </c>
      <c r="Z86" s="106">
        <v>-236.24</v>
      </c>
      <c r="AA86" s="126">
        <f t="shared" si="11"/>
        <v>-839.45107347684257</v>
      </c>
      <c r="AB86" s="122">
        <f t="shared" si="12"/>
        <v>1.2433175280430043E-2</v>
      </c>
      <c r="AC86" s="116">
        <v>1517.68</v>
      </c>
      <c r="AD86" s="117">
        <f t="shared" si="7"/>
        <v>3.2962395780159991E-2</v>
      </c>
      <c r="AE86" s="118">
        <v>3.3799999999999997E-2</v>
      </c>
    </row>
    <row r="87" spans="1:31">
      <c r="A87" s="113">
        <v>36911</v>
      </c>
      <c r="B87" s="106">
        <v>-0.2</v>
      </c>
      <c r="C87" s="106">
        <v>1</v>
      </c>
      <c r="D87" s="114" t="s">
        <v>284</v>
      </c>
      <c r="E87" s="115">
        <v>1.5</v>
      </c>
      <c r="F87" s="115">
        <v>1.5</v>
      </c>
      <c r="G87" s="115">
        <v>1.4873563218390804</v>
      </c>
      <c r="H87" s="115">
        <v>1.5080459770114942</v>
      </c>
      <c r="I87" s="115">
        <v>12682.2</v>
      </c>
      <c r="J87" s="107">
        <f t="shared" si="15"/>
        <v>9.6592073930390626E-3</v>
      </c>
      <c r="K87" s="108">
        <v>10736.8</v>
      </c>
      <c r="L87" s="130">
        <v>35792.239999999998</v>
      </c>
      <c r="M87" s="130">
        <v>1063706.21</v>
      </c>
      <c r="N87" s="130">
        <v>389449.58</v>
      </c>
      <c r="O87" s="130">
        <v>261682.24</v>
      </c>
      <c r="P87" s="107">
        <v>4.7416666666666663E-2</v>
      </c>
      <c r="Q87" s="119">
        <f t="shared" si="14"/>
        <v>9.6592073930390631E-5</v>
      </c>
      <c r="R87" s="131">
        <f t="shared" si="13"/>
        <v>37781.155870844239</v>
      </c>
      <c r="S87" s="122">
        <v>0.55179999999999996</v>
      </c>
      <c r="T87" s="122">
        <v>0.1822</v>
      </c>
      <c r="U87" s="122">
        <v>0.33350000000000002</v>
      </c>
      <c r="V87" s="122">
        <v>0.44819999999999999</v>
      </c>
      <c r="W87" s="122">
        <f t="shared" si="10"/>
        <v>4.7416666666666663E-4</v>
      </c>
      <c r="X87" s="106">
        <v>10625.3</v>
      </c>
      <c r="Y87" s="106">
        <v>284.18400000000003</v>
      </c>
      <c r="Z87" s="106">
        <v>-128.22999999999999</v>
      </c>
      <c r="AA87" s="126">
        <f t="shared" si="11"/>
        <v>-451.22174365903771</v>
      </c>
      <c r="AB87" s="122">
        <f t="shared" si="12"/>
        <v>9.8144423676898053E-3</v>
      </c>
      <c r="AC87" s="116">
        <v>1366.01</v>
      </c>
      <c r="AD87" s="117">
        <f t="shared" si="7"/>
        <v>-9.9935427758157225E-2</v>
      </c>
      <c r="AE87" s="118">
        <v>2.8299999999999999E-2</v>
      </c>
    </row>
    <row r="88" spans="1:31">
      <c r="A88" s="113">
        <v>37276</v>
      </c>
      <c r="B88" s="106">
        <v>-0.2</v>
      </c>
      <c r="C88" s="106">
        <v>1</v>
      </c>
      <c r="D88" s="114" t="s">
        <v>284</v>
      </c>
      <c r="E88" s="115">
        <v>1.5</v>
      </c>
      <c r="F88" s="115">
        <v>1.5</v>
      </c>
      <c r="G88" s="115">
        <v>1.4873563218390804</v>
      </c>
      <c r="H88" s="115">
        <v>1.5080459770114942</v>
      </c>
      <c r="I88" s="115">
        <v>12908.8</v>
      </c>
      <c r="J88" s="107">
        <f t="shared" si="15"/>
        <v>1.755391670798204E-2</v>
      </c>
      <c r="K88" s="108">
        <v>11050.3</v>
      </c>
      <c r="L88" s="130">
        <v>34565.51</v>
      </c>
      <c r="M88" s="130">
        <v>933877.92</v>
      </c>
      <c r="N88" s="130">
        <v>355156.02</v>
      </c>
      <c r="O88" s="130">
        <v>242647.67999999999</v>
      </c>
      <c r="P88" s="107">
        <v>5.7833333333333341E-2</v>
      </c>
      <c r="Q88" s="119">
        <f t="shared" si="14"/>
        <v>1.7553916707982041E-4</v>
      </c>
      <c r="R88" s="131">
        <f t="shared" si="13"/>
        <v>38506.275829866121</v>
      </c>
      <c r="S88" s="122">
        <v>0.56179999999999997</v>
      </c>
      <c r="T88" s="122">
        <v>0.1686</v>
      </c>
      <c r="U88" s="122">
        <v>0.32069999999999999</v>
      </c>
      <c r="V88" s="122">
        <v>0.43819999999999998</v>
      </c>
      <c r="W88" s="122">
        <f t="shared" si="10"/>
        <v>5.7833333333333337E-4</v>
      </c>
      <c r="X88" s="106">
        <v>10980.2</v>
      </c>
      <c r="Y88" s="106">
        <v>286.97399999999999</v>
      </c>
      <c r="Z88" s="106">
        <v>157.75</v>
      </c>
      <c r="AA88" s="126">
        <f t="shared" si="11"/>
        <v>549.70136667433292</v>
      </c>
      <c r="AB88" s="122">
        <f t="shared" si="12"/>
        <v>9.817582974410816E-3</v>
      </c>
      <c r="AC88" s="116">
        <v>1147.3900000000001</v>
      </c>
      <c r="AD88" s="117">
        <f t="shared" si="7"/>
        <v>-0.16004275224925138</v>
      </c>
      <c r="AE88" s="118">
        <v>1.5900000000000001E-2</v>
      </c>
    </row>
    <row r="89" spans="1:31">
      <c r="A89" s="113">
        <v>37641</v>
      </c>
      <c r="B89" s="106">
        <v>-0.2</v>
      </c>
      <c r="C89" s="106">
        <v>1</v>
      </c>
      <c r="D89" s="114" t="s">
        <v>284</v>
      </c>
      <c r="E89" s="115">
        <v>1.48</v>
      </c>
      <c r="F89" s="115">
        <v>1.51</v>
      </c>
      <c r="G89" s="115">
        <v>1.4712643678160919</v>
      </c>
      <c r="H89" s="115">
        <v>1.5264367816091955</v>
      </c>
      <c r="I89" s="115">
        <v>13271.1</v>
      </c>
      <c r="J89" s="107">
        <f t="shared" si="15"/>
        <v>2.7299922387744879E-2</v>
      </c>
      <c r="K89" s="108">
        <v>11524.3</v>
      </c>
      <c r="L89" s="130">
        <v>33933.550000000003</v>
      </c>
      <c r="M89" s="130">
        <v>964989.22</v>
      </c>
      <c r="N89" s="130">
        <v>360769.87</v>
      </c>
      <c r="O89" s="130">
        <v>245139.63</v>
      </c>
      <c r="P89" s="107">
        <v>5.9916666666666674E-2</v>
      </c>
      <c r="Q89" s="119">
        <f t="shared" si="14"/>
        <v>2.7299922387744881E-4</v>
      </c>
      <c r="R89" s="131">
        <f t="shared" si="13"/>
        <v>39767.762862762691</v>
      </c>
      <c r="S89" s="122">
        <v>0.55469999999999997</v>
      </c>
      <c r="T89" s="122">
        <v>0.17530000000000001</v>
      </c>
      <c r="U89" s="122">
        <v>0.3276</v>
      </c>
      <c r="V89" s="122">
        <v>0.44530000000000003</v>
      </c>
      <c r="W89" s="122">
        <f t="shared" si="10"/>
        <v>5.9916666666666668E-4</v>
      </c>
      <c r="X89" s="106">
        <v>11512.2</v>
      </c>
      <c r="Y89" s="106">
        <v>289.79000000000002</v>
      </c>
      <c r="Z89" s="106">
        <v>377.59</v>
      </c>
      <c r="AA89" s="126">
        <f t="shared" si="11"/>
        <v>1302.9780185651675</v>
      </c>
      <c r="AB89" s="122">
        <f t="shared" si="12"/>
        <v>9.8127356485257586E-3</v>
      </c>
      <c r="AC89" s="116">
        <v>1111.92</v>
      </c>
      <c r="AD89" s="117">
        <f t="shared" si="7"/>
        <v>-3.0913638780188102E-2</v>
      </c>
      <c r="AE89" s="118">
        <v>2.2700000000000001E-2</v>
      </c>
    </row>
    <row r="90" spans="1:31">
      <c r="A90" s="113">
        <v>38006</v>
      </c>
      <c r="B90" s="106">
        <v>-0.2</v>
      </c>
      <c r="C90" s="106">
        <v>1</v>
      </c>
      <c r="D90" s="114" t="s">
        <v>284</v>
      </c>
      <c r="E90" s="115">
        <v>1.48</v>
      </c>
      <c r="F90" s="115">
        <v>1.51</v>
      </c>
      <c r="G90" s="115">
        <v>1.4712643678160919</v>
      </c>
      <c r="H90" s="115">
        <v>1.5264367816091955</v>
      </c>
      <c r="I90" s="115">
        <v>13773.5</v>
      </c>
      <c r="J90" s="107">
        <f t="shared" si="15"/>
        <v>3.6475841289432577E-2</v>
      </c>
      <c r="K90" s="108">
        <v>12283.5</v>
      </c>
      <c r="L90" s="130">
        <v>34465.379999999997</v>
      </c>
      <c r="M90" s="130">
        <v>1143104.17</v>
      </c>
      <c r="N90" s="130">
        <v>404510.61</v>
      </c>
      <c r="O90" s="130">
        <v>268510.56</v>
      </c>
      <c r="P90" s="107">
        <v>5.541666666666667E-2</v>
      </c>
      <c r="Q90" s="119">
        <f t="shared" si="14"/>
        <v>3.6475841289432579E-4</v>
      </c>
      <c r="R90" s="131">
        <f t="shared" si="13"/>
        <v>41975.49848787739</v>
      </c>
      <c r="S90" s="122">
        <v>0.53600000000000003</v>
      </c>
      <c r="T90" s="122">
        <v>0.19750000000000001</v>
      </c>
      <c r="U90" s="122">
        <v>0.34950000000000003</v>
      </c>
      <c r="V90" s="122">
        <v>0.46399999999999997</v>
      </c>
      <c r="W90" s="122">
        <f t="shared" si="10"/>
        <v>5.5416666666666667E-4</v>
      </c>
      <c r="X90" s="106">
        <v>12277</v>
      </c>
      <c r="Y90" s="106">
        <v>292.63499999999999</v>
      </c>
      <c r="Z90" s="106">
        <v>412.73</v>
      </c>
      <c r="AA90" s="126">
        <f t="shared" si="11"/>
        <v>1410.3917849881254</v>
      </c>
      <c r="AB90" s="122">
        <f t="shared" si="12"/>
        <v>9.817454018427034E-3</v>
      </c>
      <c r="AC90" s="116">
        <v>1211.92</v>
      </c>
      <c r="AD90" s="117">
        <f t="shared" si="7"/>
        <v>8.9934527663860703E-2</v>
      </c>
      <c r="AE90" s="118">
        <v>2.6800000000000001E-2</v>
      </c>
    </row>
    <row r="91" spans="1:31">
      <c r="A91" s="113">
        <v>38372</v>
      </c>
      <c r="B91" s="106">
        <v>-0.2</v>
      </c>
      <c r="C91" s="106">
        <v>1</v>
      </c>
      <c r="D91" s="114" t="s">
        <v>284</v>
      </c>
      <c r="E91" s="115">
        <v>1.44</v>
      </c>
      <c r="F91" s="115">
        <v>1.55</v>
      </c>
      <c r="G91" s="115">
        <v>1.464367816091954</v>
      </c>
      <c r="H91" s="115">
        <v>1.5310344827586206</v>
      </c>
      <c r="I91" s="115">
        <v>14234.2</v>
      </c>
      <c r="J91" s="107">
        <f t="shared" si="15"/>
        <v>3.2365710752975278E-2</v>
      </c>
      <c r="K91" s="108">
        <v>13129.2</v>
      </c>
      <c r="L91" s="130">
        <v>34679.089999999997</v>
      </c>
      <c r="M91" s="130">
        <v>1323935.05</v>
      </c>
      <c r="N91" s="130">
        <v>448951.47</v>
      </c>
      <c r="O91" s="130">
        <v>291983.38</v>
      </c>
      <c r="P91" s="107">
        <v>5.0833333333333328E-2</v>
      </c>
      <c r="Q91" s="119">
        <f t="shared" si="14"/>
        <v>3.2365710752975277E-4</v>
      </c>
      <c r="R91" s="131">
        <f t="shared" si="13"/>
        <v>44429.404379591688</v>
      </c>
      <c r="S91" s="122">
        <v>0.51670000000000005</v>
      </c>
      <c r="T91" s="122">
        <v>0.21920000000000001</v>
      </c>
      <c r="U91" s="122">
        <v>0.37159999999999999</v>
      </c>
      <c r="V91" s="122">
        <v>0.48330000000000001</v>
      </c>
      <c r="W91" s="122">
        <f t="shared" si="10"/>
        <v>5.0833333333333329E-4</v>
      </c>
      <c r="X91" s="106">
        <v>13095.4</v>
      </c>
      <c r="Y91" s="106">
        <v>295.50700000000001</v>
      </c>
      <c r="Z91" s="106">
        <v>318.35000000000002</v>
      </c>
      <c r="AA91" s="126">
        <f t="shared" si="11"/>
        <v>1077.3010453221075</v>
      </c>
      <c r="AB91" s="122">
        <f t="shared" si="12"/>
        <v>9.8142737539939316E-3</v>
      </c>
      <c r="AC91" s="116">
        <v>1249.48</v>
      </c>
      <c r="AD91" s="117">
        <f t="shared" si="7"/>
        <v>3.0992144696019491E-2</v>
      </c>
      <c r="AE91" s="118">
        <v>3.39E-2</v>
      </c>
    </row>
    <row r="92" spans="1:31">
      <c r="A92" s="113">
        <v>38737</v>
      </c>
      <c r="B92" s="106">
        <v>-0.2</v>
      </c>
      <c r="C92" s="106">
        <v>1</v>
      </c>
      <c r="D92" s="114" t="s">
        <v>284</v>
      </c>
      <c r="E92" s="115">
        <v>1.44</v>
      </c>
      <c r="F92" s="115">
        <v>1.55</v>
      </c>
      <c r="G92" s="115">
        <v>1.464367816091954</v>
      </c>
      <c r="H92" s="115">
        <v>1.5310344827586206</v>
      </c>
      <c r="I92" s="115">
        <v>14613.8</v>
      </c>
      <c r="J92" s="107">
        <f t="shared" si="15"/>
        <v>2.5975447864347301E-2</v>
      </c>
      <c r="K92" s="108">
        <v>14073.2</v>
      </c>
      <c r="L92" s="130">
        <v>34911.879999999997</v>
      </c>
      <c r="M92" s="130">
        <v>1414984.99</v>
      </c>
      <c r="N92" s="130">
        <v>472215.52</v>
      </c>
      <c r="O92" s="130">
        <v>305775.14</v>
      </c>
      <c r="P92" s="107">
        <v>4.6083333333333337E-2</v>
      </c>
      <c r="Q92" s="119">
        <f t="shared" si="14"/>
        <v>2.5975447864347301E-4</v>
      </c>
      <c r="R92" s="131">
        <f t="shared" si="13"/>
        <v>47202.535678948167</v>
      </c>
      <c r="S92" s="122">
        <v>0.50680000000000003</v>
      </c>
      <c r="T92" s="122">
        <v>0.22820000000000001</v>
      </c>
      <c r="U92" s="122">
        <v>0.38079999999999997</v>
      </c>
      <c r="V92" s="122">
        <v>0.49320000000000003</v>
      </c>
      <c r="W92" s="122">
        <f t="shared" si="10"/>
        <v>4.6083333333333339E-4</v>
      </c>
      <c r="X92" s="106">
        <v>13857.9</v>
      </c>
      <c r="Y92" s="106">
        <v>298.14499999999998</v>
      </c>
      <c r="Z92" s="106">
        <v>248.18</v>
      </c>
      <c r="AA92" s="126">
        <f t="shared" si="11"/>
        <v>832.41375840614478</v>
      </c>
      <c r="AB92" s="122">
        <f t="shared" si="12"/>
        <v>8.9270304933554093E-3</v>
      </c>
      <c r="AC92" s="116">
        <v>1418.3</v>
      </c>
      <c r="AD92" s="117">
        <f t="shared" si="7"/>
        <v>0.13511220667797799</v>
      </c>
      <c r="AE92" s="118">
        <v>3.2399999999999998E-2</v>
      </c>
    </row>
    <row r="93" spans="1:31">
      <c r="A93" s="113">
        <v>39102</v>
      </c>
      <c r="B93" s="106">
        <v>-0.2</v>
      </c>
      <c r="C93" s="106">
        <v>1</v>
      </c>
      <c r="D93" s="114" t="s">
        <v>284</v>
      </c>
      <c r="E93" s="115">
        <v>1.49</v>
      </c>
      <c r="F93" s="115">
        <v>1.49</v>
      </c>
      <c r="G93" s="115">
        <v>1.535632183908046</v>
      </c>
      <c r="H93" s="115">
        <v>1.4551724137931035</v>
      </c>
      <c r="I93" s="115">
        <v>14873.7</v>
      </c>
      <c r="J93" s="107">
        <f t="shared" si="15"/>
        <v>1.7473796029232904E-2</v>
      </c>
      <c r="K93" s="108">
        <v>14460.1</v>
      </c>
      <c r="L93" s="130">
        <v>35900.589999999997</v>
      </c>
      <c r="M93" s="130">
        <v>1510932.1</v>
      </c>
      <c r="N93" s="130">
        <v>497168.21</v>
      </c>
      <c r="O93" s="130">
        <v>319762.43</v>
      </c>
      <c r="P93" s="107">
        <v>4.6166666666666668E-2</v>
      </c>
      <c r="Q93" s="119">
        <f t="shared" si="14"/>
        <v>1.7473796029232903E-4</v>
      </c>
      <c r="R93" s="131">
        <f t="shared" si="13"/>
        <v>48071.022283391008</v>
      </c>
      <c r="S93" s="122">
        <v>0.50259999999999994</v>
      </c>
      <c r="T93" s="122">
        <v>0.23499999999999999</v>
      </c>
      <c r="U93" s="122">
        <v>0.38670000000000004</v>
      </c>
      <c r="V93" s="122">
        <v>0.49740000000000001</v>
      </c>
      <c r="W93" s="122">
        <f t="shared" si="10"/>
        <v>4.616666666666667E-4</v>
      </c>
      <c r="X93" s="106">
        <v>14480.3</v>
      </c>
      <c r="Y93" s="106">
        <v>300.80700000000002</v>
      </c>
      <c r="Z93" s="106">
        <v>160.71</v>
      </c>
      <c r="AA93" s="126">
        <f t="shared" si="11"/>
        <v>534.26283297928569</v>
      </c>
      <c r="AB93" s="122">
        <f t="shared" si="12"/>
        <v>8.9285414814940199E-3</v>
      </c>
      <c r="AC93" s="116">
        <v>1549.38</v>
      </c>
      <c r="AD93" s="117">
        <f t="shared" si="7"/>
        <v>9.2420503419586936E-2</v>
      </c>
      <c r="AE93" s="118">
        <v>2.8500000000000001E-2</v>
      </c>
    </row>
    <row r="94" spans="1:31">
      <c r="A94" s="113">
        <v>39467</v>
      </c>
      <c r="B94" s="106">
        <v>-0.2</v>
      </c>
      <c r="C94" s="106">
        <v>1</v>
      </c>
      <c r="D94" s="114" t="s">
        <v>284</v>
      </c>
      <c r="E94" s="115">
        <v>1.49</v>
      </c>
      <c r="F94" s="115">
        <v>1.49</v>
      </c>
      <c r="G94" s="115">
        <v>1.535632183908046</v>
      </c>
      <c r="H94" s="115">
        <v>1.4551724137931035</v>
      </c>
      <c r="I94" s="115">
        <v>14830.4</v>
      </c>
      <c r="J94" s="107">
        <f t="shared" si="15"/>
        <v>-2.9196784982199464E-3</v>
      </c>
      <c r="K94" s="108">
        <v>14619.2</v>
      </c>
      <c r="L94" s="130">
        <v>33318.339999999997</v>
      </c>
      <c r="M94" s="130">
        <v>1213198.8400000001</v>
      </c>
      <c r="N94" s="130">
        <v>423049.95</v>
      </c>
      <c r="O94" s="130">
        <v>279338.08</v>
      </c>
      <c r="P94" s="107">
        <v>5.7999999999999996E-2</v>
      </c>
      <c r="Q94" s="119">
        <f t="shared" si="14"/>
        <v>-2.9196784982199464E-5</v>
      </c>
      <c r="R94" s="131">
        <f t="shared" si="13"/>
        <v>48169.968236395027</v>
      </c>
      <c r="S94" s="122">
        <v>0.51770000000000005</v>
      </c>
      <c r="T94" s="122">
        <v>0.20949999999999999</v>
      </c>
      <c r="U94" s="122">
        <v>0.36520000000000002</v>
      </c>
      <c r="V94" s="122">
        <v>0.48229999999999995</v>
      </c>
      <c r="W94" s="122">
        <f t="shared" si="10"/>
        <v>5.8E-4</v>
      </c>
      <c r="X94" s="106">
        <v>14720.3</v>
      </c>
      <c r="Y94" s="106">
        <v>303.49200000000002</v>
      </c>
      <c r="Z94" s="106">
        <v>458.55</v>
      </c>
      <c r="AA94" s="126">
        <f t="shared" si="11"/>
        <v>1510.9129729943459</v>
      </c>
      <c r="AB94" s="122">
        <f t="shared" si="12"/>
        <v>8.9259890893496566E-3</v>
      </c>
      <c r="AC94" s="116">
        <v>1400.38</v>
      </c>
      <c r="AD94" s="117">
        <f t="shared" si="7"/>
        <v>-9.6167499257767616E-2</v>
      </c>
      <c r="AE94" s="118">
        <v>3.85E-2</v>
      </c>
    </row>
    <row r="95" spans="1:31">
      <c r="A95" s="113">
        <v>39833</v>
      </c>
      <c r="B95" s="106">
        <v>1</v>
      </c>
      <c r="C95" s="106">
        <v>-0.2</v>
      </c>
      <c r="D95" s="114" t="s">
        <v>285</v>
      </c>
      <c r="E95" s="115">
        <v>1.5699999999999998</v>
      </c>
      <c r="F95" s="115">
        <v>1.41</v>
      </c>
      <c r="G95" s="115">
        <v>1.5885057471264368</v>
      </c>
      <c r="H95" s="115">
        <v>1.4091954022988507</v>
      </c>
      <c r="I95" s="115">
        <v>14418.7</v>
      </c>
      <c r="J95" s="107">
        <f t="shared" si="15"/>
        <v>-2.8553198277237121E-2</v>
      </c>
      <c r="K95" s="108">
        <v>14343.4</v>
      </c>
      <c r="L95" s="130">
        <v>31552.85</v>
      </c>
      <c r="M95" s="130">
        <v>961784.51</v>
      </c>
      <c r="N95" s="130">
        <v>362154.15</v>
      </c>
      <c r="O95" s="130">
        <v>246839.8</v>
      </c>
      <c r="P95" s="107">
        <v>9.2833333333333337E-2</v>
      </c>
      <c r="Q95" s="119">
        <f t="shared" si="14"/>
        <v>-2.8553198277237119E-4</v>
      </c>
      <c r="R95" s="131">
        <f t="shared" si="13"/>
        <v>46842.933749616263</v>
      </c>
      <c r="S95" s="122">
        <v>0.53500000000000003</v>
      </c>
      <c r="T95" s="122">
        <v>0.1812</v>
      </c>
      <c r="U95" s="122">
        <v>0.34110000000000001</v>
      </c>
      <c r="V95" s="122">
        <v>0.46500000000000002</v>
      </c>
      <c r="W95" s="122">
        <f t="shared" si="10"/>
        <v>9.2833333333333342E-4</v>
      </c>
      <c r="X95" s="106">
        <v>14417.9</v>
      </c>
      <c r="Y95" s="106">
        <v>306.202</v>
      </c>
      <c r="Z95" s="106">
        <v>1841.19</v>
      </c>
      <c r="AA95" s="126">
        <f t="shared" si="11"/>
        <v>6012.9914239619602</v>
      </c>
      <c r="AB95" s="122">
        <f t="shared" si="12"/>
        <v>8.9293951735135661E-3</v>
      </c>
      <c r="AC95" s="116">
        <v>1115.0999999999999</v>
      </c>
      <c r="AD95" s="117">
        <f t="shared" si="7"/>
        <v>-0.20371613419214799</v>
      </c>
      <c r="AE95" s="118">
        <v>-3.3999999999999998E-3</v>
      </c>
    </row>
    <row r="96" spans="1:31">
      <c r="A96" s="113">
        <v>40198</v>
      </c>
      <c r="B96" s="106">
        <v>1</v>
      </c>
      <c r="C96" s="106">
        <v>-0.2</v>
      </c>
      <c r="D96" s="114" t="s">
        <v>285</v>
      </c>
      <c r="E96" s="115">
        <v>1.5699999999999998</v>
      </c>
      <c r="F96" s="115">
        <v>1.41</v>
      </c>
      <c r="G96" s="115">
        <v>1.5885057471264368</v>
      </c>
      <c r="H96" s="115">
        <v>1.4091954022988507</v>
      </c>
      <c r="I96" s="115">
        <v>14783.8</v>
      </c>
      <c r="J96" s="107">
        <f t="shared" si="15"/>
        <v>2.4695950973362638E-2</v>
      </c>
      <c r="K96" s="108">
        <v>14915.2</v>
      </c>
      <c r="L96" s="130">
        <v>31283.96</v>
      </c>
      <c r="M96" s="130">
        <v>1076378.56</v>
      </c>
      <c r="N96" s="130">
        <v>388564.91</v>
      </c>
      <c r="O96" s="130">
        <v>260345.64</v>
      </c>
      <c r="P96" s="107">
        <v>9.6250000000000002E-2</v>
      </c>
      <c r="Q96" s="119">
        <f t="shared" si="14"/>
        <v>2.4695950973362639E-4</v>
      </c>
      <c r="R96" s="131">
        <f t="shared" si="13"/>
        <v>48279.25525027838</v>
      </c>
      <c r="S96" s="122">
        <v>0.51960000000000006</v>
      </c>
      <c r="T96" s="122">
        <v>0.1986</v>
      </c>
      <c r="U96" s="122">
        <v>0.35850000000000004</v>
      </c>
      <c r="V96" s="122">
        <v>0.48039999999999999</v>
      </c>
      <c r="W96" s="122">
        <f t="shared" si="10"/>
        <v>9.6250000000000003E-4</v>
      </c>
      <c r="X96" s="106">
        <v>14958.3</v>
      </c>
      <c r="Y96" s="106">
        <v>308.93599999999998</v>
      </c>
      <c r="Z96" s="106">
        <v>1258.44</v>
      </c>
      <c r="AA96" s="126">
        <f t="shared" si="11"/>
        <v>4073.4650542507193</v>
      </c>
      <c r="AB96" s="122">
        <f t="shared" si="12"/>
        <v>8.9287463831065131E-3</v>
      </c>
      <c r="AC96" s="116">
        <v>1257.6400000000001</v>
      </c>
      <c r="AD96" s="117">
        <f t="shared" si="7"/>
        <v>0.12782710070845682</v>
      </c>
      <c r="AE96" s="118">
        <v>1.6400000000000001E-2</v>
      </c>
    </row>
    <row r="97" spans="1:31">
      <c r="A97" s="113">
        <v>40563</v>
      </c>
      <c r="B97" s="106">
        <v>1</v>
      </c>
      <c r="C97" s="106">
        <v>-0.2</v>
      </c>
      <c r="D97" s="114" t="s">
        <v>285</v>
      </c>
      <c r="E97" s="115">
        <v>1.51</v>
      </c>
      <c r="F97" s="115">
        <v>1.47</v>
      </c>
      <c r="G97" s="115">
        <v>1.4436781609195402</v>
      </c>
      <c r="H97" s="115">
        <v>1.5563218390804598</v>
      </c>
      <c r="I97" s="115">
        <v>15020.6</v>
      </c>
      <c r="J97" s="107">
        <f t="shared" si="15"/>
        <v>1.576501604463211E-2</v>
      </c>
      <c r="K97" s="108">
        <v>15556.3</v>
      </c>
      <c r="L97" s="130">
        <v>30997.11</v>
      </c>
      <c r="M97" s="130">
        <v>1056639.94</v>
      </c>
      <c r="N97" s="130">
        <v>385987.93</v>
      </c>
      <c r="O97" s="130">
        <v>258838.33</v>
      </c>
      <c r="P97" s="107">
        <v>8.9333333333333334E-2</v>
      </c>
      <c r="Q97" s="119">
        <f t="shared" si="14"/>
        <v>1.5765016044632112E-4</v>
      </c>
      <c r="R97" s="131">
        <f t="shared" si="13"/>
        <v>49927.78647906128</v>
      </c>
      <c r="S97" s="122">
        <v>0.51869999999999994</v>
      </c>
      <c r="T97" s="122">
        <v>0.19649999999999998</v>
      </c>
      <c r="U97" s="122">
        <v>0.35880000000000001</v>
      </c>
      <c r="V97" s="122">
        <v>0.48130000000000001</v>
      </c>
      <c r="W97" s="122">
        <f t="shared" si="10"/>
        <v>8.9333333333333333E-4</v>
      </c>
      <c r="X97" s="106">
        <v>15533.8</v>
      </c>
      <c r="Y97" s="106">
        <v>311.57600000000002</v>
      </c>
      <c r="Z97" s="106">
        <v>929.41</v>
      </c>
      <c r="AA97" s="126">
        <f t="shared" si="11"/>
        <v>2982.9319331399079</v>
      </c>
      <c r="AB97" s="122">
        <f t="shared" si="12"/>
        <v>8.5454592536966991E-3</v>
      </c>
      <c r="AC97" s="116">
        <v>1363.61</v>
      </c>
      <c r="AD97" s="117">
        <f t="shared" si="7"/>
        <v>8.426099678763381E-2</v>
      </c>
      <c r="AE97" s="118">
        <v>3.1600000000000003E-2</v>
      </c>
    </row>
    <row r="98" spans="1:31">
      <c r="A98" s="113">
        <v>40928</v>
      </c>
      <c r="B98" s="106">
        <v>1</v>
      </c>
      <c r="C98" s="106">
        <v>-0.2</v>
      </c>
      <c r="D98" s="114" t="s">
        <v>285</v>
      </c>
      <c r="E98" s="115">
        <v>1.51</v>
      </c>
      <c r="F98" s="115">
        <v>1.47</v>
      </c>
      <c r="G98" s="115">
        <v>1.4436781609195402</v>
      </c>
      <c r="H98" s="115">
        <v>1.5563218390804598</v>
      </c>
      <c r="I98" s="115">
        <v>15369.2</v>
      </c>
      <c r="J98" s="107">
        <f t="shared" si="15"/>
        <v>2.2681727090544748E-2</v>
      </c>
      <c r="K98" s="108">
        <v>16372.3</v>
      </c>
      <c r="L98" s="130">
        <v>30997.03</v>
      </c>
      <c r="M98" s="130">
        <v>1264064.96</v>
      </c>
      <c r="N98" s="130">
        <v>433937.11</v>
      </c>
      <c r="O98" s="130">
        <v>283733.74</v>
      </c>
      <c r="P98" s="107">
        <v>8.0749999999999988E-2</v>
      </c>
      <c r="Q98" s="119">
        <f t="shared" si="14"/>
        <v>2.2681727090544747E-4</v>
      </c>
      <c r="R98" s="131">
        <f t="shared" si="13"/>
        <v>52101.425984680456</v>
      </c>
      <c r="S98" s="122">
        <v>0.49579999999999996</v>
      </c>
      <c r="T98" s="122">
        <v>0.22460000000000002</v>
      </c>
      <c r="U98" s="122">
        <v>0.3856</v>
      </c>
      <c r="V98" s="122">
        <v>0.50419999999999998</v>
      </c>
      <c r="W98" s="122">
        <f t="shared" si="10"/>
        <v>8.0749999999999984E-4</v>
      </c>
      <c r="X98" s="106">
        <v>16244.6</v>
      </c>
      <c r="Y98" s="106">
        <v>314.23899999999998</v>
      </c>
      <c r="Z98" s="106">
        <v>557.41999999999996</v>
      </c>
      <c r="AA98" s="126">
        <f t="shared" si="11"/>
        <v>1773.8727529046364</v>
      </c>
      <c r="AB98" s="122">
        <f t="shared" si="12"/>
        <v>8.5468713893238051E-3</v>
      </c>
      <c r="AC98" s="116">
        <v>1440.67</v>
      </c>
      <c r="AD98" s="117">
        <f t="shared" si="7"/>
        <v>5.6511759227345193E-2</v>
      </c>
      <c r="AE98" s="118">
        <v>2.07E-2</v>
      </c>
    </row>
    <row r="99" spans="1:31">
      <c r="A99" s="113">
        <v>41294</v>
      </c>
      <c r="B99" s="106">
        <v>1</v>
      </c>
      <c r="C99" s="106">
        <v>-0.2</v>
      </c>
      <c r="D99" s="114" t="s">
        <v>285</v>
      </c>
      <c r="E99" s="115">
        <v>1.54</v>
      </c>
      <c r="F99" s="115">
        <v>1.45</v>
      </c>
      <c r="G99" s="115">
        <v>1.4620689655172414</v>
      </c>
      <c r="H99" s="115">
        <v>1.5379310344827586</v>
      </c>
      <c r="I99" s="115">
        <v>15710.3</v>
      </c>
      <c r="J99" s="107">
        <f t="shared" si="15"/>
        <v>2.1711870556259179E-2</v>
      </c>
      <c r="K99" s="108">
        <v>16980</v>
      </c>
      <c r="L99" s="130"/>
      <c r="M99" s="130"/>
      <c r="N99" s="130"/>
      <c r="O99" s="130"/>
      <c r="P99" s="107">
        <v>7.350000000000001E-2</v>
      </c>
      <c r="Q99" s="119">
        <f t="shared" si="14"/>
        <v>2.1711870556259178E-4</v>
      </c>
      <c r="R99" s="131">
        <f t="shared" si="13"/>
        <v>53577.344797665064</v>
      </c>
      <c r="S99" s="122"/>
      <c r="T99" s="122"/>
      <c r="U99" s="122"/>
      <c r="V99" s="122"/>
      <c r="W99" s="122">
        <f t="shared" si="10"/>
        <v>7.3500000000000008E-4</v>
      </c>
      <c r="X99" s="106">
        <v>16797.5</v>
      </c>
      <c r="Y99" s="106">
        <v>316.92500000000001</v>
      </c>
      <c r="Z99" s="106">
        <v>512.32000000000005</v>
      </c>
      <c r="AA99" s="126">
        <f t="shared" si="11"/>
        <v>1616.5338802555812</v>
      </c>
      <c r="AB99" s="122">
        <f t="shared" si="12"/>
        <v>8.5476341256178756E-3</v>
      </c>
      <c r="AC99" s="116">
        <v>1848.36</v>
      </c>
      <c r="AD99" s="117">
        <f t="shared" si="7"/>
        <v>0.28298638827767625</v>
      </c>
      <c r="AE99" s="118">
        <v>1.47E-2</v>
      </c>
    </row>
    <row r="100" spans="1:31">
      <c r="A100" s="113">
        <v>41659</v>
      </c>
      <c r="B100" s="106">
        <v>1</v>
      </c>
      <c r="C100" s="106">
        <v>-0.2</v>
      </c>
      <c r="D100" s="114" t="s">
        <v>285</v>
      </c>
      <c r="E100" s="115">
        <v>1.54</v>
      </c>
      <c r="F100" s="115">
        <v>1.45</v>
      </c>
      <c r="G100" s="115">
        <v>1.4620689655172414</v>
      </c>
      <c r="H100" s="115">
        <v>1.5379310344827586</v>
      </c>
      <c r="I100" s="115"/>
      <c r="J100" s="107"/>
      <c r="K100" s="108">
        <v>17378.7</v>
      </c>
      <c r="L100" s="130"/>
      <c r="M100" s="130"/>
      <c r="N100" s="130"/>
      <c r="O100" s="130"/>
      <c r="P100" s="107">
        <v>6.2700000000000006E-2</v>
      </c>
      <c r="Q100" s="106"/>
      <c r="R100" s="131">
        <f t="shared" si="13"/>
        <v>54370.623901086867</v>
      </c>
      <c r="S100" s="122"/>
      <c r="T100" s="122"/>
      <c r="U100" s="122"/>
      <c r="V100" s="122"/>
      <c r="W100" s="122">
        <f t="shared" si="10"/>
        <v>6.2700000000000006E-4</v>
      </c>
      <c r="X100" s="106">
        <v>17332.3</v>
      </c>
      <c r="Y100" s="106">
        <v>319.63400000000001</v>
      </c>
      <c r="Z100" s="106">
        <v>535.9</v>
      </c>
      <c r="AA100" s="126">
        <f t="shared" si="11"/>
        <v>1676.6051171026861</v>
      </c>
      <c r="AB100" s="122">
        <f t="shared" si="12"/>
        <v>8.5477636664826155E-3</v>
      </c>
      <c r="AC100" s="116">
        <v>2031.92</v>
      </c>
      <c r="AD100" s="117">
        <f t="shared" si="7"/>
        <v>9.9309658291674888E-2</v>
      </c>
      <c r="AE100" s="118">
        <v>1.7466666666666669E-2</v>
      </c>
    </row>
    <row r="101" spans="1:31">
      <c r="C101" s="100"/>
      <c r="D101" s="120"/>
    </row>
    <row r="102" spans="1:31">
      <c r="C102" s="100"/>
      <c r="D102" s="100"/>
    </row>
    <row r="103" spans="1:31">
      <c r="C103" s="100"/>
      <c r="D103" s="100"/>
    </row>
    <row r="104" spans="1:31">
      <c r="C104" s="100"/>
      <c r="D104" s="100"/>
    </row>
    <row r="105" spans="1:31">
      <c r="C105" s="100"/>
      <c r="D105" s="100"/>
    </row>
    <row r="106" spans="1:31">
      <c r="C106" s="100"/>
      <c r="D106" s="100"/>
    </row>
    <row r="107" spans="1:31">
      <c r="C107" s="100"/>
      <c r="D107" s="100"/>
    </row>
    <row r="108" spans="1:31">
      <c r="C108" s="100"/>
      <c r="D108" s="100"/>
    </row>
    <row r="109" spans="1:31">
      <c r="C109" s="100"/>
      <c r="D109" s="100"/>
    </row>
    <row r="110" spans="1:31">
      <c r="C110" s="100"/>
      <c r="D110" s="100"/>
    </row>
    <row r="111" spans="1:31">
      <c r="C111" s="100"/>
      <c r="D111" s="100"/>
    </row>
    <row r="112" spans="1:31">
      <c r="C112" s="100"/>
      <c r="D112" s="100"/>
    </row>
    <row r="113" spans="1:28">
      <c r="A113" s="102"/>
      <c r="B113" s="102"/>
      <c r="C113" s="100"/>
      <c r="D113" s="100"/>
      <c r="P113" s="102"/>
      <c r="Q113" s="102"/>
      <c r="R113" s="127"/>
      <c r="S113" s="124"/>
      <c r="T113" s="124"/>
      <c r="U113" s="124"/>
      <c r="V113" s="124"/>
      <c r="W113" s="124"/>
      <c r="X113" s="102"/>
      <c r="Y113" s="102"/>
      <c r="Z113" s="102"/>
      <c r="AA113" s="127"/>
      <c r="AB113" s="124"/>
    </row>
    <row r="114" spans="1:28">
      <c r="A114" s="102"/>
      <c r="B114" s="102"/>
      <c r="C114" s="100"/>
      <c r="D114" s="100"/>
      <c r="P114" s="102"/>
      <c r="Q114" s="102"/>
      <c r="R114" s="127"/>
      <c r="S114" s="124"/>
      <c r="T114" s="124"/>
      <c r="U114" s="124"/>
      <c r="V114" s="124"/>
      <c r="W114" s="124"/>
      <c r="X114" s="102"/>
      <c r="Y114" s="102"/>
      <c r="Z114" s="102"/>
      <c r="AA114" s="127"/>
      <c r="AB114" s="124"/>
    </row>
    <row r="115" spans="1:28">
      <c r="A115" s="102"/>
      <c r="B115" s="102"/>
      <c r="C115" s="100"/>
      <c r="D115" s="100"/>
      <c r="P115" s="102"/>
      <c r="Q115" s="102"/>
      <c r="R115" s="127"/>
      <c r="S115" s="124"/>
      <c r="T115" s="124"/>
      <c r="U115" s="124"/>
      <c r="V115" s="124"/>
      <c r="W115" s="124"/>
      <c r="X115" s="102"/>
      <c r="Y115" s="102"/>
      <c r="Z115" s="102"/>
      <c r="AA115" s="127"/>
      <c r="AB115" s="124"/>
    </row>
    <row r="116" spans="1:28">
      <c r="A116" s="102"/>
      <c r="B116" s="102"/>
      <c r="C116" s="100"/>
      <c r="D116" s="100"/>
      <c r="P116" s="102"/>
      <c r="Q116" s="102"/>
      <c r="R116" s="127"/>
      <c r="S116" s="124"/>
      <c r="T116" s="124"/>
      <c r="U116" s="124"/>
      <c r="V116" s="124"/>
      <c r="W116" s="124"/>
      <c r="X116" s="102"/>
      <c r="Y116" s="102"/>
      <c r="Z116" s="102"/>
      <c r="AA116" s="127"/>
      <c r="AB116" s="124"/>
    </row>
    <row r="117" spans="1:28">
      <c r="A117" s="102"/>
      <c r="B117" s="102"/>
      <c r="C117" s="100"/>
      <c r="D117" s="100"/>
      <c r="P117" s="102"/>
      <c r="Q117" s="102"/>
      <c r="R117" s="127"/>
      <c r="S117" s="124"/>
      <c r="T117" s="124"/>
      <c r="U117" s="124"/>
      <c r="V117" s="124"/>
      <c r="W117" s="124"/>
      <c r="X117" s="102"/>
      <c r="Y117" s="102"/>
      <c r="Z117" s="102"/>
      <c r="AA117" s="127"/>
      <c r="AB117" s="124"/>
    </row>
    <row r="118" spans="1:28">
      <c r="A118" s="102"/>
      <c r="B118" s="102"/>
      <c r="C118" s="100"/>
      <c r="D118" s="100"/>
      <c r="P118" s="102"/>
      <c r="Q118" s="102"/>
      <c r="R118" s="127"/>
      <c r="S118" s="124"/>
      <c r="T118" s="124"/>
      <c r="U118" s="124"/>
      <c r="V118" s="124"/>
      <c r="W118" s="124"/>
      <c r="X118" s="102"/>
      <c r="Y118" s="102"/>
      <c r="Z118" s="102"/>
      <c r="AA118" s="127"/>
      <c r="AB118" s="124"/>
    </row>
    <row r="119" spans="1:28">
      <c r="A119" s="102"/>
      <c r="B119" s="102"/>
      <c r="C119" s="100"/>
      <c r="D119" s="100"/>
      <c r="P119" s="102"/>
      <c r="Q119" s="102"/>
      <c r="R119" s="127"/>
      <c r="S119" s="124"/>
      <c r="T119" s="124"/>
      <c r="U119" s="124"/>
      <c r="V119" s="124"/>
      <c r="W119" s="124"/>
      <c r="X119" s="102"/>
      <c r="Y119" s="102"/>
      <c r="Z119" s="102"/>
      <c r="AA119" s="127"/>
      <c r="AB119" s="124"/>
    </row>
    <row r="120" spans="1:28">
      <c r="A120" s="102"/>
      <c r="B120" s="102"/>
      <c r="C120" s="100"/>
      <c r="D120" s="100"/>
      <c r="P120" s="102"/>
      <c r="Q120" s="102"/>
      <c r="R120" s="127"/>
      <c r="S120" s="124"/>
      <c r="T120" s="124"/>
      <c r="U120" s="124"/>
      <c r="V120" s="124"/>
      <c r="W120" s="124"/>
      <c r="X120" s="102"/>
      <c r="Y120" s="102"/>
      <c r="Z120" s="102"/>
      <c r="AA120" s="127"/>
      <c r="AB120" s="124"/>
    </row>
    <row r="121" spans="1:28">
      <c r="A121" s="102"/>
      <c r="B121" s="102"/>
      <c r="C121" s="100"/>
      <c r="D121" s="100"/>
      <c r="P121" s="102"/>
      <c r="Q121" s="102"/>
      <c r="R121" s="127"/>
      <c r="S121" s="124"/>
      <c r="T121" s="124"/>
      <c r="U121" s="124"/>
      <c r="V121" s="124"/>
      <c r="W121" s="124"/>
      <c r="X121" s="102"/>
      <c r="Y121" s="102"/>
      <c r="Z121" s="102"/>
      <c r="AA121" s="127"/>
      <c r="AB121" s="124"/>
    </row>
    <row r="122" spans="1:28">
      <c r="A122" s="102"/>
      <c r="B122" s="102"/>
      <c r="C122" s="100"/>
      <c r="D122" s="100"/>
      <c r="P122" s="102"/>
      <c r="Q122" s="102"/>
      <c r="R122" s="127"/>
      <c r="S122" s="124"/>
      <c r="T122" s="124"/>
      <c r="U122" s="124"/>
      <c r="V122" s="124"/>
      <c r="W122" s="124"/>
      <c r="X122" s="102"/>
      <c r="Y122" s="102"/>
      <c r="Z122" s="102"/>
      <c r="AA122" s="127"/>
      <c r="AB122" s="124"/>
    </row>
    <row r="123" spans="1:28">
      <c r="A123" s="102"/>
      <c r="B123" s="102"/>
      <c r="C123" s="100"/>
      <c r="D123" s="100"/>
      <c r="P123" s="102"/>
      <c r="Q123" s="102"/>
      <c r="R123" s="127"/>
      <c r="S123" s="124"/>
      <c r="T123" s="124"/>
      <c r="U123" s="124"/>
      <c r="V123" s="124"/>
      <c r="W123" s="124"/>
      <c r="X123" s="102"/>
      <c r="Y123" s="102"/>
      <c r="Z123" s="102"/>
      <c r="AA123" s="127"/>
      <c r="AB123" s="124"/>
    </row>
    <row r="124" spans="1:28">
      <c r="A124" s="102"/>
      <c r="B124" s="102"/>
      <c r="C124" s="100"/>
      <c r="D124" s="100"/>
      <c r="P124" s="102"/>
      <c r="Q124" s="102"/>
      <c r="R124" s="127"/>
      <c r="S124" s="124"/>
      <c r="T124" s="124"/>
      <c r="U124" s="124"/>
      <c r="V124" s="124"/>
      <c r="W124" s="124"/>
      <c r="X124" s="102"/>
      <c r="Y124" s="102"/>
      <c r="Z124" s="102"/>
      <c r="AA124" s="127"/>
      <c r="AB124" s="124"/>
    </row>
    <row r="125" spans="1:28">
      <c r="A125" s="102"/>
      <c r="B125" s="102"/>
      <c r="C125" s="100"/>
      <c r="D125" s="100"/>
      <c r="P125" s="102"/>
      <c r="Q125" s="102"/>
      <c r="R125" s="127"/>
      <c r="S125" s="124"/>
      <c r="T125" s="124"/>
      <c r="U125" s="124"/>
      <c r="V125" s="124"/>
      <c r="W125" s="124"/>
      <c r="X125" s="102"/>
      <c r="Y125" s="102"/>
      <c r="Z125" s="102"/>
      <c r="AA125" s="127"/>
      <c r="AB125" s="124"/>
    </row>
    <row r="126" spans="1:28">
      <c r="A126" s="102"/>
      <c r="B126" s="102"/>
      <c r="C126" s="100"/>
      <c r="D126" s="100"/>
      <c r="P126" s="102"/>
      <c r="Q126" s="102"/>
      <c r="R126" s="127"/>
      <c r="S126" s="124"/>
      <c r="T126" s="124"/>
      <c r="U126" s="124"/>
      <c r="V126" s="124"/>
      <c r="W126" s="124"/>
      <c r="X126" s="102"/>
      <c r="Y126" s="102"/>
      <c r="Z126" s="102"/>
      <c r="AA126" s="127"/>
      <c r="AB126" s="124"/>
    </row>
    <row r="127" spans="1:28">
      <c r="A127" s="102"/>
      <c r="B127" s="102"/>
      <c r="C127" s="100"/>
      <c r="D127" s="100"/>
      <c r="P127" s="102"/>
      <c r="Q127" s="102"/>
      <c r="R127" s="127"/>
      <c r="S127" s="124"/>
      <c r="T127" s="124"/>
      <c r="U127" s="124"/>
      <c r="V127" s="124"/>
      <c r="W127" s="124"/>
      <c r="X127" s="102"/>
      <c r="Y127" s="102"/>
      <c r="Z127" s="102"/>
      <c r="AA127" s="127"/>
      <c r="AB127" s="124"/>
    </row>
    <row r="128" spans="1:28">
      <c r="A128" s="102"/>
      <c r="B128" s="102"/>
      <c r="C128" s="100"/>
      <c r="D128" s="100"/>
      <c r="P128" s="102"/>
      <c r="Q128" s="102"/>
      <c r="R128" s="127"/>
      <c r="S128" s="124"/>
      <c r="T128" s="124"/>
      <c r="U128" s="124"/>
      <c r="V128" s="124"/>
      <c r="W128" s="124"/>
      <c r="X128" s="102"/>
      <c r="Y128" s="102"/>
      <c r="Z128" s="102"/>
      <c r="AA128" s="127"/>
      <c r="AB128" s="124"/>
    </row>
    <row r="129" spans="1:28">
      <c r="A129" s="102"/>
      <c r="B129" s="102"/>
      <c r="C129" s="100"/>
      <c r="D129" s="100"/>
      <c r="P129" s="102"/>
      <c r="Q129" s="102"/>
      <c r="R129" s="127"/>
      <c r="S129" s="124"/>
      <c r="T129" s="124"/>
      <c r="U129" s="124"/>
      <c r="V129" s="124"/>
      <c r="W129" s="124"/>
      <c r="X129" s="102"/>
      <c r="Y129" s="102"/>
      <c r="Z129" s="102"/>
      <c r="AA129" s="127"/>
      <c r="AB129" s="124"/>
    </row>
    <row r="130" spans="1:28">
      <c r="A130" s="102"/>
      <c r="B130" s="102"/>
      <c r="C130" s="100"/>
      <c r="D130" s="100"/>
      <c r="P130" s="102"/>
      <c r="Q130" s="102"/>
      <c r="R130" s="127"/>
      <c r="S130" s="124"/>
      <c r="T130" s="124"/>
      <c r="U130" s="124"/>
      <c r="V130" s="124"/>
      <c r="W130" s="124"/>
      <c r="X130" s="102"/>
      <c r="Y130" s="102"/>
      <c r="Z130" s="102"/>
      <c r="AA130" s="127"/>
      <c r="AB130" s="124"/>
    </row>
    <row r="131" spans="1:28">
      <c r="A131" s="102"/>
      <c r="B131" s="102"/>
      <c r="C131" s="100"/>
      <c r="D131" s="100"/>
      <c r="P131" s="102"/>
      <c r="Q131" s="102"/>
      <c r="R131" s="127"/>
      <c r="S131" s="124"/>
      <c r="T131" s="124"/>
      <c r="U131" s="124"/>
      <c r="V131" s="124"/>
      <c r="W131" s="124"/>
      <c r="X131" s="102"/>
      <c r="Y131" s="102"/>
      <c r="Z131" s="102"/>
      <c r="AA131" s="127"/>
      <c r="AB131" s="124"/>
    </row>
    <row r="132" spans="1:28">
      <c r="A132" s="102"/>
      <c r="B132" s="102"/>
      <c r="C132" s="100"/>
      <c r="D132" s="100"/>
      <c r="P132" s="102"/>
      <c r="Q132" s="102"/>
      <c r="R132" s="127"/>
      <c r="S132" s="124"/>
      <c r="T132" s="124"/>
      <c r="U132" s="124"/>
      <c r="V132" s="124"/>
      <c r="W132" s="124"/>
      <c r="X132" s="102"/>
      <c r="Y132" s="102"/>
      <c r="Z132" s="102"/>
      <c r="AA132" s="127"/>
      <c r="AB132" s="124"/>
    </row>
    <row r="133" spans="1:28">
      <c r="A133" s="102"/>
      <c r="B133" s="102"/>
      <c r="C133" s="100"/>
      <c r="D133" s="100"/>
      <c r="P133" s="102"/>
      <c r="Q133" s="102"/>
      <c r="R133" s="127"/>
      <c r="S133" s="124"/>
      <c r="T133" s="124"/>
      <c r="U133" s="124"/>
      <c r="V133" s="124"/>
      <c r="W133" s="124"/>
      <c r="X133" s="102"/>
      <c r="Y133" s="102"/>
      <c r="Z133" s="102"/>
      <c r="AA133" s="127"/>
      <c r="AB133" s="124"/>
    </row>
    <row r="134" spans="1:28">
      <c r="A134" s="102"/>
      <c r="B134" s="102"/>
      <c r="C134" s="100"/>
      <c r="D134" s="100"/>
      <c r="P134" s="102"/>
      <c r="Q134" s="102"/>
      <c r="R134" s="127"/>
      <c r="S134" s="124"/>
      <c r="T134" s="124"/>
      <c r="U134" s="124"/>
      <c r="V134" s="124"/>
      <c r="W134" s="124"/>
      <c r="X134" s="102"/>
      <c r="Y134" s="102"/>
      <c r="Z134" s="102"/>
      <c r="AA134" s="127"/>
      <c r="AB134" s="124"/>
    </row>
    <row r="135" spans="1:28">
      <c r="A135" s="102"/>
      <c r="B135" s="102"/>
      <c r="C135" s="100"/>
      <c r="D135" s="100"/>
      <c r="P135" s="102"/>
      <c r="Q135" s="102"/>
      <c r="R135" s="127"/>
      <c r="S135" s="124"/>
      <c r="T135" s="124"/>
      <c r="U135" s="124"/>
      <c r="V135" s="124"/>
      <c r="W135" s="124"/>
      <c r="X135" s="102"/>
      <c r="Y135" s="102"/>
      <c r="Z135" s="102"/>
      <c r="AA135" s="127"/>
      <c r="AB135" s="124"/>
    </row>
    <row r="136" spans="1:28">
      <c r="A136" s="102"/>
      <c r="B136" s="102"/>
      <c r="C136" s="100"/>
      <c r="D136" s="100"/>
      <c r="P136" s="102"/>
      <c r="Q136" s="102"/>
      <c r="R136" s="127"/>
      <c r="S136" s="124"/>
      <c r="T136" s="124"/>
      <c r="U136" s="124"/>
      <c r="V136" s="124"/>
      <c r="W136" s="124"/>
      <c r="X136" s="102"/>
      <c r="Y136" s="102"/>
      <c r="Z136" s="102"/>
      <c r="AA136" s="127"/>
      <c r="AB136" s="124"/>
    </row>
    <row r="137" spans="1:28">
      <c r="A137" s="102"/>
      <c r="B137" s="102"/>
      <c r="C137" s="100"/>
      <c r="D137" s="100"/>
      <c r="P137" s="102"/>
      <c r="Q137" s="102"/>
      <c r="R137" s="127"/>
      <c r="S137" s="124"/>
      <c r="T137" s="124"/>
      <c r="U137" s="124"/>
      <c r="V137" s="124"/>
      <c r="W137" s="124"/>
      <c r="X137" s="102"/>
      <c r="Y137" s="102"/>
      <c r="Z137" s="102"/>
      <c r="AA137" s="127"/>
      <c r="AB137" s="124"/>
    </row>
    <row r="138" spans="1:28">
      <c r="A138" s="102"/>
      <c r="B138" s="102"/>
      <c r="C138" s="100"/>
      <c r="D138" s="100"/>
      <c r="P138" s="102"/>
      <c r="Q138" s="102"/>
      <c r="R138" s="127"/>
      <c r="S138" s="124"/>
      <c r="T138" s="124"/>
      <c r="U138" s="124"/>
      <c r="V138" s="124"/>
      <c r="W138" s="124"/>
      <c r="X138" s="102"/>
      <c r="Y138" s="102"/>
      <c r="Z138" s="102"/>
      <c r="AA138" s="127"/>
      <c r="AB138" s="124"/>
    </row>
    <row r="139" spans="1:28">
      <c r="A139" s="102"/>
      <c r="B139" s="102"/>
      <c r="C139" s="100"/>
      <c r="D139" s="100"/>
      <c r="P139" s="102"/>
      <c r="Q139" s="102"/>
      <c r="R139" s="127"/>
      <c r="S139" s="124"/>
      <c r="T139" s="124"/>
      <c r="U139" s="124"/>
      <c r="V139" s="124"/>
      <c r="W139" s="124"/>
      <c r="X139" s="102"/>
      <c r="Y139" s="102"/>
      <c r="Z139" s="102"/>
      <c r="AA139" s="127"/>
      <c r="AB139" s="124"/>
    </row>
    <row r="140" spans="1:28">
      <c r="A140" s="102"/>
      <c r="B140" s="102"/>
      <c r="C140" s="100"/>
      <c r="D140" s="100"/>
      <c r="P140" s="102"/>
      <c r="Q140" s="102"/>
      <c r="R140" s="127"/>
      <c r="S140" s="124"/>
      <c r="T140" s="124"/>
      <c r="U140" s="124"/>
      <c r="V140" s="124"/>
      <c r="W140" s="124"/>
      <c r="X140" s="102"/>
      <c r="Y140" s="102"/>
      <c r="Z140" s="102"/>
      <c r="AA140" s="127"/>
      <c r="AB140" s="124"/>
    </row>
    <row r="141" spans="1:28">
      <c r="A141" s="102"/>
      <c r="B141" s="102"/>
      <c r="C141" s="100"/>
      <c r="D141" s="100"/>
      <c r="P141" s="102"/>
      <c r="Q141" s="102"/>
      <c r="R141" s="127"/>
      <c r="S141" s="124"/>
      <c r="T141" s="124"/>
      <c r="U141" s="124"/>
      <c r="V141" s="124"/>
      <c r="W141" s="124"/>
      <c r="X141" s="102"/>
      <c r="Y141" s="102"/>
      <c r="Z141" s="102"/>
      <c r="AA141" s="127"/>
      <c r="AB141" s="124"/>
    </row>
    <row r="142" spans="1:28">
      <c r="A142" s="102"/>
      <c r="B142" s="102"/>
      <c r="C142" s="100"/>
      <c r="D142" s="100"/>
      <c r="P142" s="102"/>
      <c r="Q142" s="102"/>
      <c r="R142" s="127"/>
      <c r="S142" s="124"/>
      <c r="T142" s="124"/>
      <c r="U142" s="124"/>
      <c r="V142" s="124"/>
      <c r="W142" s="124"/>
      <c r="X142" s="102"/>
      <c r="Y142" s="102"/>
      <c r="Z142" s="102"/>
      <c r="AA142" s="127"/>
      <c r="AB142" s="124"/>
    </row>
    <row r="143" spans="1:28">
      <c r="A143" s="102"/>
      <c r="B143" s="102"/>
      <c r="C143" s="100"/>
      <c r="D143" s="100"/>
      <c r="P143" s="102"/>
      <c r="Q143" s="102"/>
      <c r="R143" s="127"/>
      <c r="S143" s="124"/>
      <c r="T143" s="124"/>
      <c r="U143" s="124"/>
      <c r="V143" s="124"/>
      <c r="W143" s="124"/>
      <c r="X143" s="102"/>
      <c r="Y143" s="102"/>
      <c r="Z143" s="102"/>
      <c r="AA143" s="127"/>
      <c r="AB143" s="124"/>
    </row>
    <row r="144" spans="1:28">
      <c r="A144" s="102"/>
      <c r="B144" s="102"/>
      <c r="C144" s="100"/>
      <c r="D144" s="100"/>
      <c r="P144" s="102"/>
      <c r="Q144" s="102"/>
      <c r="R144" s="127"/>
      <c r="S144" s="124"/>
      <c r="T144" s="124"/>
      <c r="U144" s="124"/>
      <c r="V144" s="124"/>
      <c r="W144" s="124"/>
      <c r="X144" s="102"/>
      <c r="Y144" s="102"/>
      <c r="Z144" s="102"/>
      <c r="AA144" s="127"/>
      <c r="AB144" s="124"/>
    </row>
    <row r="145" spans="1:28">
      <c r="A145" s="102"/>
      <c r="B145" s="102"/>
      <c r="C145" s="100"/>
      <c r="D145" s="100"/>
      <c r="P145" s="102"/>
      <c r="Q145" s="102"/>
      <c r="R145" s="127"/>
      <c r="S145" s="124"/>
      <c r="T145" s="124"/>
      <c r="U145" s="124"/>
      <c r="V145" s="124"/>
      <c r="W145" s="124"/>
      <c r="X145" s="102"/>
      <c r="Y145" s="102"/>
      <c r="Z145" s="102"/>
      <c r="AA145" s="127"/>
      <c r="AB145" s="124"/>
    </row>
    <row r="146" spans="1:28">
      <c r="A146" s="102"/>
      <c r="B146" s="102"/>
      <c r="C146" s="100"/>
      <c r="D146" s="100"/>
      <c r="P146" s="102"/>
      <c r="Q146" s="102"/>
      <c r="R146" s="127"/>
      <c r="S146" s="124"/>
      <c r="T146" s="124"/>
      <c r="U146" s="124"/>
      <c r="V146" s="124"/>
      <c r="W146" s="124"/>
      <c r="X146" s="102"/>
      <c r="Y146" s="102"/>
      <c r="Z146" s="102"/>
      <c r="AA146" s="127"/>
      <c r="AB146" s="124"/>
    </row>
    <row r="147" spans="1:28">
      <c r="A147" s="102"/>
      <c r="B147" s="102"/>
      <c r="C147" s="100"/>
      <c r="D147" s="100"/>
      <c r="P147" s="102"/>
      <c r="Q147" s="102"/>
      <c r="R147" s="127"/>
      <c r="S147" s="124"/>
      <c r="T147" s="124"/>
      <c r="U147" s="124"/>
      <c r="V147" s="124"/>
      <c r="W147" s="124"/>
      <c r="X147" s="102"/>
      <c r="Y147" s="102"/>
      <c r="Z147" s="102"/>
      <c r="AA147" s="127"/>
      <c r="AB147" s="124"/>
    </row>
    <row r="148" spans="1:28">
      <c r="A148" s="102"/>
      <c r="B148" s="102"/>
      <c r="C148" s="100"/>
      <c r="D148" s="100"/>
      <c r="P148" s="102"/>
      <c r="Q148" s="102"/>
      <c r="R148" s="127"/>
      <c r="S148" s="124"/>
      <c r="T148" s="124"/>
      <c r="U148" s="124"/>
      <c r="V148" s="124"/>
      <c r="W148" s="124"/>
      <c r="X148" s="102"/>
      <c r="Y148" s="102"/>
      <c r="Z148" s="102"/>
      <c r="AA148" s="127"/>
      <c r="AB148" s="124"/>
    </row>
    <row r="149" spans="1:28">
      <c r="A149" s="102"/>
      <c r="B149" s="102"/>
      <c r="C149" s="100"/>
      <c r="D149" s="100"/>
      <c r="P149" s="102"/>
      <c r="Q149" s="102"/>
      <c r="R149" s="127"/>
      <c r="S149" s="124"/>
      <c r="T149" s="124"/>
      <c r="U149" s="124"/>
      <c r="V149" s="124"/>
      <c r="W149" s="124"/>
      <c r="X149" s="102"/>
      <c r="Y149" s="102"/>
      <c r="Z149" s="102"/>
      <c r="AA149" s="127"/>
      <c r="AB149" s="124"/>
    </row>
    <row r="150" spans="1:28">
      <c r="A150" s="102"/>
      <c r="B150" s="102"/>
      <c r="C150" s="100"/>
      <c r="D150" s="100"/>
      <c r="P150" s="102"/>
      <c r="Q150" s="102"/>
      <c r="R150" s="127"/>
      <c r="S150" s="124"/>
      <c r="T150" s="124"/>
      <c r="U150" s="124"/>
      <c r="V150" s="124"/>
      <c r="W150" s="124"/>
      <c r="X150" s="102"/>
      <c r="Y150" s="102"/>
      <c r="Z150" s="102"/>
      <c r="AA150" s="127"/>
      <c r="AB150" s="124"/>
    </row>
    <row r="151" spans="1:28">
      <c r="A151" s="102"/>
      <c r="B151" s="102"/>
      <c r="C151" s="100"/>
      <c r="D151" s="100"/>
      <c r="P151" s="102"/>
      <c r="Q151" s="102"/>
      <c r="R151" s="127"/>
      <c r="S151" s="124"/>
      <c r="T151" s="124"/>
      <c r="U151" s="124"/>
      <c r="V151" s="124"/>
      <c r="W151" s="124"/>
      <c r="X151" s="102"/>
      <c r="Y151" s="102"/>
      <c r="Z151" s="102"/>
      <c r="AA151" s="127"/>
      <c r="AB151" s="124"/>
    </row>
    <row r="152" spans="1:28">
      <c r="A152" s="102"/>
      <c r="B152" s="102"/>
      <c r="C152" s="100"/>
      <c r="D152" s="100"/>
      <c r="P152" s="102"/>
      <c r="Q152" s="102"/>
      <c r="R152" s="127"/>
      <c r="S152" s="124"/>
      <c r="T152" s="124"/>
      <c r="U152" s="124"/>
      <c r="V152" s="124"/>
      <c r="W152" s="124"/>
      <c r="X152" s="102"/>
      <c r="Y152" s="102"/>
      <c r="Z152" s="102"/>
      <c r="AA152" s="127"/>
      <c r="AB152" s="124"/>
    </row>
    <row r="153" spans="1:28">
      <c r="A153" s="102"/>
      <c r="B153" s="102"/>
      <c r="C153" s="100"/>
      <c r="D153" s="100"/>
      <c r="P153" s="102"/>
      <c r="Q153" s="102"/>
      <c r="R153" s="127"/>
      <c r="S153" s="124"/>
      <c r="T153" s="124"/>
      <c r="U153" s="124"/>
      <c r="V153" s="124"/>
      <c r="W153" s="124"/>
      <c r="X153" s="102"/>
      <c r="Y153" s="102"/>
      <c r="Z153" s="102"/>
      <c r="AA153" s="127"/>
      <c r="AB153" s="124"/>
    </row>
    <row r="154" spans="1:28">
      <c r="A154" s="102"/>
      <c r="B154" s="102"/>
      <c r="C154" s="100"/>
      <c r="D154" s="100"/>
      <c r="P154" s="102"/>
      <c r="Q154" s="102"/>
      <c r="R154" s="127"/>
      <c r="S154" s="124"/>
      <c r="T154" s="124"/>
      <c r="U154" s="124"/>
      <c r="V154" s="124"/>
      <c r="W154" s="124"/>
      <c r="X154" s="102"/>
      <c r="Y154" s="102"/>
      <c r="Z154" s="102"/>
      <c r="AA154" s="127"/>
      <c r="AB154" s="124"/>
    </row>
    <row r="155" spans="1:28">
      <c r="A155" s="102"/>
      <c r="B155" s="102"/>
      <c r="C155" s="100"/>
      <c r="D155" s="100"/>
      <c r="P155" s="102"/>
      <c r="Q155" s="102"/>
      <c r="R155" s="127"/>
      <c r="S155" s="124"/>
      <c r="T155" s="124"/>
      <c r="U155" s="124"/>
      <c r="V155" s="124"/>
      <c r="W155" s="124"/>
      <c r="X155" s="102"/>
      <c r="Y155" s="102"/>
      <c r="Z155" s="102"/>
      <c r="AA155" s="127"/>
      <c r="AB155" s="124"/>
    </row>
    <row r="156" spans="1:28">
      <c r="A156" s="102"/>
      <c r="B156" s="102"/>
      <c r="C156" s="100"/>
      <c r="D156" s="100"/>
      <c r="P156" s="102"/>
      <c r="Q156" s="102"/>
      <c r="R156" s="127"/>
      <c r="S156" s="124"/>
      <c r="T156" s="124"/>
      <c r="U156" s="124"/>
      <c r="V156" s="124"/>
      <c r="W156" s="124"/>
      <c r="X156" s="102"/>
      <c r="Y156" s="102"/>
      <c r="Z156" s="102"/>
      <c r="AA156" s="127"/>
      <c r="AB156" s="124"/>
    </row>
    <row r="157" spans="1:28">
      <c r="A157" s="102"/>
      <c r="B157" s="102"/>
      <c r="C157" s="100"/>
      <c r="D157" s="100"/>
      <c r="P157" s="102"/>
      <c r="Q157" s="102"/>
      <c r="R157" s="127"/>
      <c r="S157" s="124"/>
      <c r="T157" s="124"/>
      <c r="U157" s="124"/>
      <c r="V157" s="124"/>
      <c r="W157" s="124"/>
      <c r="X157" s="102"/>
      <c r="Y157" s="102"/>
      <c r="Z157" s="102"/>
      <c r="AA157" s="127"/>
      <c r="AB157" s="124"/>
    </row>
    <row r="158" spans="1:28">
      <c r="A158" s="102"/>
      <c r="B158" s="102"/>
      <c r="C158" s="100"/>
      <c r="D158" s="100"/>
      <c r="P158" s="102"/>
      <c r="Q158" s="102"/>
      <c r="R158" s="127"/>
      <c r="S158" s="124"/>
      <c r="T158" s="124"/>
      <c r="U158" s="124"/>
      <c r="V158" s="124"/>
      <c r="W158" s="124"/>
      <c r="X158" s="102"/>
      <c r="Y158" s="102"/>
      <c r="Z158" s="102"/>
      <c r="AA158" s="127"/>
      <c r="AB158" s="124"/>
    </row>
    <row r="159" spans="1:28">
      <c r="A159" s="102"/>
      <c r="B159" s="102"/>
      <c r="C159" s="100"/>
      <c r="D159" s="100"/>
      <c r="P159" s="102"/>
      <c r="Q159" s="102"/>
      <c r="R159" s="127"/>
      <c r="S159" s="124"/>
      <c r="T159" s="124"/>
      <c r="U159" s="124"/>
      <c r="V159" s="124"/>
      <c r="W159" s="124"/>
      <c r="X159" s="102"/>
      <c r="Y159" s="102"/>
      <c r="Z159" s="102"/>
      <c r="AA159" s="127"/>
      <c r="AB159" s="124"/>
    </row>
    <row r="160" spans="1:28">
      <c r="A160" s="102"/>
      <c r="B160" s="102"/>
      <c r="C160" s="100"/>
      <c r="D160" s="100"/>
      <c r="P160" s="102"/>
      <c r="Q160" s="102"/>
      <c r="R160" s="127"/>
      <c r="S160" s="124"/>
      <c r="T160" s="124"/>
      <c r="U160" s="124"/>
      <c r="V160" s="124"/>
      <c r="W160" s="124"/>
      <c r="X160" s="102"/>
      <c r="Y160" s="102"/>
      <c r="Z160" s="102"/>
      <c r="AA160" s="127"/>
      <c r="AB160" s="124"/>
    </row>
    <row r="161" spans="1:28">
      <c r="A161" s="102"/>
      <c r="B161" s="102"/>
      <c r="C161" s="100"/>
      <c r="D161" s="100"/>
      <c r="P161" s="102"/>
      <c r="Q161" s="102"/>
      <c r="R161" s="127"/>
      <c r="S161" s="124"/>
      <c r="T161" s="124"/>
      <c r="U161" s="124"/>
      <c r="V161" s="124"/>
      <c r="W161" s="124"/>
      <c r="X161" s="102"/>
      <c r="Y161" s="102"/>
      <c r="Z161" s="102"/>
      <c r="AA161" s="127"/>
      <c r="AB161" s="124"/>
    </row>
    <row r="162" spans="1:28">
      <c r="A162" s="102"/>
      <c r="B162" s="102"/>
      <c r="C162" s="100"/>
      <c r="D162" s="100"/>
      <c r="P162" s="102"/>
      <c r="Q162" s="102"/>
      <c r="R162" s="127"/>
      <c r="S162" s="124"/>
      <c r="T162" s="124"/>
      <c r="U162" s="124"/>
      <c r="V162" s="124"/>
      <c r="W162" s="124"/>
      <c r="X162" s="102"/>
      <c r="Y162" s="102"/>
      <c r="Z162" s="102"/>
      <c r="AA162" s="127"/>
      <c r="AB162" s="124"/>
    </row>
    <row r="163" spans="1:28">
      <c r="A163" s="102"/>
      <c r="B163" s="102"/>
      <c r="C163" s="100"/>
      <c r="D163" s="100"/>
      <c r="P163" s="102"/>
      <c r="Q163" s="102"/>
      <c r="R163" s="127"/>
      <c r="S163" s="124"/>
      <c r="T163" s="124"/>
      <c r="U163" s="124"/>
      <c r="V163" s="124"/>
      <c r="W163" s="124"/>
      <c r="X163" s="102"/>
      <c r="Y163" s="102"/>
      <c r="Z163" s="102"/>
      <c r="AA163" s="127"/>
      <c r="AB163" s="124"/>
    </row>
    <row r="164" spans="1:28">
      <c r="A164" s="102"/>
      <c r="B164" s="102"/>
      <c r="C164" s="100"/>
      <c r="D164" s="100"/>
      <c r="P164" s="102"/>
      <c r="Q164" s="102"/>
      <c r="R164" s="127"/>
      <c r="S164" s="124"/>
      <c r="T164" s="124"/>
      <c r="U164" s="124"/>
      <c r="V164" s="124"/>
      <c r="W164" s="124"/>
      <c r="X164" s="102"/>
      <c r="Y164" s="102"/>
      <c r="Z164" s="102"/>
      <c r="AA164" s="127"/>
      <c r="AB164" s="124"/>
    </row>
    <row r="165" spans="1:28">
      <c r="A165" s="102"/>
      <c r="B165" s="102"/>
      <c r="C165" s="100"/>
      <c r="D165" s="100"/>
      <c r="P165" s="102"/>
      <c r="Q165" s="102"/>
      <c r="R165" s="127"/>
      <c r="S165" s="124"/>
      <c r="T165" s="124"/>
      <c r="U165" s="124"/>
      <c r="V165" s="124"/>
      <c r="W165" s="124"/>
      <c r="X165" s="102"/>
      <c r="Y165" s="102"/>
      <c r="Z165" s="102"/>
      <c r="AA165" s="127"/>
      <c r="AB165" s="124"/>
    </row>
    <row r="166" spans="1:28">
      <c r="A166" s="102"/>
      <c r="B166" s="102"/>
      <c r="C166" s="100"/>
      <c r="D166" s="100"/>
      <c r="P166" s="102"/>
      <c r="Q166" s="102"/>
      <c r="R166" s="127"/>
      <c r="S166" s="124"/>
      <c r="T166" s="124"/>
      <c r="U166" s="124"/>
      <c r="V166" s="124"/>
      <c r="W166" s="124"/>
      <c r="X166" s="102"/>
      <c r="Y166" s="102"/>
      <c r="Z166" s="102"/>
      <c r="AA166" s="127"/>
      <c r="AB166" s="124"/>
    </row>
    <row r="167" spans="1:28">
      <c r="A167" s="102"/>
      <c r="B167" s="102"/>
      <c r="C167" s="100"/>
      <c r="D167" s="100"/>
      <c r="P167" s="102"/>
      <c r="Q167" s="102"/>
      <c r="R167" s="127"/>
      <c r="S167" s="124"/>
      <c r="T167" s="124"/>
      <c r="U167" s="124"/>
      <c r="V167" s="124"/>
      <c r="W167" s="124"/>
      <c r="X167" s="102"/>
      <c r="Y167" s="102"/>
      <c r="Z167" s="102"/>
      <c r="AA167" s="127"/>
      <c r="AB167" s="124"/>
    </row>
    <row r="168" spans="1:28">
      <c r="A168" s="102"/>
      <c r="B168" s="102"/>
      <c r="C168" s="100"/>
      <c r="D168" s="100"/>
      <c r="P168" s="102"/>
      <c r="Q168" s="102"/>
      <c r="R168" s="127"/>
      <c r="S168" s="124"/>
      <c r="T168" s="124"/>
      <c r="U168" s="124"/>
      <c r="V168" s="124"/>
      <c r="W168" s="124"/>
      <c r="X168" s="102"/>
      <c r="Y168" s="102"/>
      <c r="Z168" s="102"/>
      <c r="AA168" s="127"/>
      <c r="AB168" s="124"/>
    </row>
    <row r="169" spans="1:28">
      <c r="A169" s="102"/>
      <c r="B169" s="102"/>
      <c r="C169" s="100"/>
      <c r="D169" s="100"/>
      <c r="P169" s="102"/>
      <c r="Q169" s="102"/>
      <c r="R169" s="127"/>
      <c r="S169" s="124"/>
      <c r="T169" s="124"/>
      <c r="U169" s="124"/>
      <c r="V169" s="124"/>
      <c r="W169" s="124"/>
      <c r="X169" s="102"/>
      <c r="Y169" s="102"/>
      <c r="Z169" s="102"/>
      <c r="AA169" s="127"/>
      <c r="AB169" s="124"/>
    </row>
    <row r="170" spans="1:28">
      <c r="A170" s="102"/>
      <c r="B170" s="102"/>
      <c r="C170" s="100"/>
      <c r="D170" s="100"/>
      <c r="P170" s="102"/>
      <c r="Q170" s="102"/>
      <c r="R170" s="127"/>
      <c r="S170" s="124"/>
      <c r="T170" s="124"/>
      <c r="U170" s="124"/>
      <c r="V170" s="124"/>
      <c r="W170" s="124"/>
      <c r="X170" s="102"/>
      <c r="Y170" s="102"/>
      <c r="Z170" s="102"/>
      <c r="AA170" s="127"/>
      <c r="AB170" s="124"/>
    </row>
    <row r="171" spans="1:28">
      <c r="A171" s="102"/>
      <c r="B171" s="102"/>
      <c r="C171" s="100"/>
      <c r="D171" s="100"/>
      <c r="P171" s="102"/>
      <c r="Q171" s="102"/>
      <c r="R171" s="127"/>
      <c r="S171" s="124"/>
      <c r="T171" s="124"/>
      <c r="U171" s="124"/>
      <c r="V171" s="124"/>
      <c r="W171" s="124"/>
      <c r="X171" s="102"/>
      <c r="Y171" s="102"/>
      <c r="Z171" s="102"/>
      <c r="AA171" s="127"/>
      <c r="AB171" s="124"/>
    </row>
    <row r="172" spans="1:28">
      <c r="A172" s="102"/>
      <c r="B172" s="102"/>
      <c r="C172" s="100"/>
      <c r="D172" s="100"/>
      <c r="P172" s="102"/>
      <c r="Q172" s="102"/>
      <c r="R172" s="127"/>
      <c r="S172" s="124"/>
      <c r="T172" s="124"/>
      <c r="U172" s="124"/>
      <c r="V172" s="124"/>
      <c r="W172" s="124"/>
      <c r="X172" s="102"/>
      <c r="Y172" s="102"/>
      <c r="Z172" s="102"/>
      <c r="AA172" s="127"/>
      <c r="AB172" s="124"/>
    </row>
    <row r="173" spans="1:28">
      <c r="A173" s="102"/>
      <c r="B173" s="102"/>
      <c r="C173" s="100"/>
      <c r="D173" s="100"/>
      <c r="P173" s="102"/>
      <c r="Q173" s="102"/>
      <c r="R173" s="127"/>
      <c r="S173" s="124"/>
      <c r="T173" s="124"/>
      <c r="U173" s="124"/>
      <c r="V173" s="124"/>
      <c r="W173" s="124"/>
      <c r="X173" s="102"/>
      <c r="Y173" s="102"/>
      <c r="Z173" s="102"/>
      <c r="AA173" s="127"/>
      <c r="AB173" s="124"/>
    </row>
    <row r="174" spans="1:28">
      <c r="A174" s="102"/>
      <c r="B174" s="102"/>
      <c r="C174" s="100"/>
      <c r="D174" s="100"/>
      <c r="P174" s="102"/>
      <c r="Q174" s="102"/>
      <c r="R174" s="127"/>
      <c r="S174" s="124"/>
      <c r="T174" s="124"/>
      <c r="U174" s="124"/>
      <c r="V174" s="124"/>
      <c r="W174" s="124"/>
      <c r="X174" s="102"/>
      <c r="Y174" s="102"/>
      <c r="Z174" s="102"/>
      <c r="AA174" s="127"/>
      <c r="AB174" s="124"/>
    </row>
    <row r="175" spans="1:28">
      <c r="A175" s="102"/>
      <c r="B175" s="102"/>
      <c r="C175" s="100"/>
      <c r="D175" s="100"/>
      <c r="P175" s="102"/>
      <c r="Q175" s="102"/>
      <c r="R175" s="127"/>
      <c r="S175" s="124"/>
      <c r="T175" s="124"/>
      <c r="U175" s="124"/>
      <c r="V175" s="124"/>
      <c r="W175" s="124"/>
      <c r="X175" s="102"/>
      <c r="Y175" s="102"/>
      <c r="Z175" s="102"/>
      <c r="AA175" s="127"/>
      <c r="AB175" s="124"/>
    </row>
    <row r="176" spans="1:28">
      <c r="A176" s="102"/>
      <c r="B176" s="102"/>
      <c r="C176" s="100"/>
      <c r="D176" s="100"/>
      <c r="P176" s="102"/>
      <c r="Q176" s="102"/>
      <c r="R176" s="127"/>
      <c r="S176" s="124"/>
      <c r="T176" s="124"/>
      <c r="U176" s="124"/>
      <c r="V176" s="124"/>
      <c r="W176" s="124"/>
      <c r="X176" s="102"/>
      <c r="Y176" s="102"/>
      <c r="Z176" s="102"/>
      <c r="AA176" s="127"/>
      <c r="AB176" s="124"/>
    </row>
    <row r="177" spans="1:28">
      <c r="A177" s="102"/>
      <c r="B177" s="102"/>
      <c r="C177" s="100"/>
      <c r="D177" s="100"/>
      <c r="P177" s="102"/>
      <c r="Q177" s="102"/>
      <c r="R177" s="127"/>
      <c r="S177" s="124"/>
      <c r="T177" s="124"/>
      <c r="U177" s="124"/>
      <c r="V177" s="124"/>
      <c r="W177" s="124"/>
      <c r="X177" s="102"/>
      <c r="Y177" s="102"/>
      <c r="Z177" s="102"/>
      <c r="AA177" s="127"/>
      <c r="AB177" s="124"/>
    </row>
    <row r="178" spans="1:28">
      <c r="A178" s="102"/>
      <c r="B178" s="102"/>
      <c r="C178" s="100"/>
      <c r="D178" s="100"/>
      <c r="P178" s="102"/>
      <c r="Q178" s="102"/>
      <c r="R178" s="127"/>
      <c r="S178" s="124"/>
      <c r="T178" s="124"/>
      <c r="U178" s="124"/>
      <c r="V178" s="124"/>
      <c r="W178" s="124"/>
      <c r="X178" s="102"/>
      <c r="Y178" s="102"/>
      <c r="Z178" s="102"/>
      <c r="AA178" s="127"/>
      <c r="AB178" s="124"/>
    </row>
    <row r="179" spans="1:28">
      <c r="A179" s="102"/>
      <c r="B179" s="102"/>
      <c r="C179" s="100"/>
      <c r="D179" s="100"/>
      <c r="P179" s="102"/>
      <c r="Q179" s="102"/>
      <c r="R179" s="127"/>
      <c r="S179" s="124"/>
      <c r="T179" s="124"/>
      <c r="U179" s="124"/>
      <c r="V179" s="124"/>
      <c r="W179" s="124"/>
      <c r="X179" s="102"/>
      <c r="Y179" s="102"/>
      <c r="Z179" s="102"/>
      <c r="AA179" s="127"/>
      <c r="AB179" s="124"/>
    </row>
    <row r="180" spans="1:28">
      <c r="A180" s="102"/>
      <c r="B180" s="102"/>
      <c r="C180" s="100"/>
      <c r="D180" s="100"/>
      <c r="P180" s="102"/>
      <c r="Q180" s="102"/>
      <c r="R180" s="127"/>
      <c r="S180" s="124"/>
      <c r="T180" s="124"/>
      <c r="U180" s="124"/>
      <c r="V180" s="124"/>
      <c r="W180" s="124"/>
      <c r="X180" s="102"/>
      <c r="Y180" s="102"/>
      <c r="Z180" s="102"/>
      <c r="AA180" s="127"/>
      <c r="AB180" s="124"/>
    </row>
    <row r="181" spans="1:28">
      <c r="A181" s="102"/>
      <c r="B181" s="102"/>
      <c r="C181" s="100"/>
      <c r="D181" s="100"/>
      <c r="P181" s="102"/>
      <c r="Q181" s="102"/>
      <c r="R181" s="127"/>
      <c r="S181" s="124"/>
      <c r="T181" s="124"/>
      <c r="U181" s="124"/>
      <c r="V181" s="124"/>
      <c r="W181" s="124"/>
      <c r="X181" s="102"/>
      <c r="Y181" s="102"/>
      <c r="Z181" s="102"/>
      <c r="AA181" s="127"/>
      <c r="AB181" s="124"/>
    </row>
    <row r="182" spans="1:28">
      <c r="A182" s="102"/>
      <c r="B182" s="102"/>
      <c r="C182" s="100"/>
      <c r="D182" s="100"/>
      <c r="P182" s="102"/>
      <c r="Q182" s="102"/>
      <c r="R182" s="127"/>
      <c r="S182" s="124"/>
      <c r="T182" s="124"/>
      <c r="U182" s="124"/>
      <c r="V182" s="124"/>
      <c r="W182" s="124"/>
      <c r="X182" s="102"/>
      <c r="Y182" s="102"/>
      <c r="Z182" s="102"/>
      <c r="AA182" s="127"/>
      <c r="AB182" s="124"/>
    </row>
    <row r="183" spans="1:28">
      <c r="A183" s="102"/>
      <c r="B183" s="102"/>
      <c r="C183" s="100"/>
      <c r="D183" s="100"/>
      <c r="P183" s="102"/>
      <c r="Q183" s="102"/>
      <c r="R183" s="127"/>
      <c r="S183" s="124"/>
      <c r="T183" s="124"/>
      <c r="U183" s="124"/>
      <c r="V183" s="124"/>
      <c r="W183" s="124"/>
      <c r="X183" s="102"/>
      <c r="Y183" s="102"/>
      <c r="Z183" s="102"/>
      <c r="AA183" s="127"/>
      <c r="AB183" s="124"/>
    </row>
    <row r="184" spans="1:28">
      <c r="A184" s="102"/>
      <c r="B184" s="102"/>
      <c r="C184" s="100"/>
      <c r="D184" s="100"/>
      <c r="P184" s="102"/>
      <c r="Q184" s="102"/>
      <c r="R184" s="127"/>
      <c r="S184" s="124"/>
      <c r="T184" s="124"/>
      <c r="U184" s="124"/>
      <c r="V184" s="124"/>
      <c r="W184" s="124"/>
      <c r="X184" s="102"/>
      <c r="Y184" s="102"/>
      <c r="Z184" s="102"/>
      <c r="AA184" s="127"/>
      <c r="AB184" s="124"/>
    </row>
    <row r="185" spans="1:28">
      <c r="A185" s="102"/>
      <c r="B185" s="102"/>
      <c r="C185" s="100"/>
      <c r="D185" s="100"/>
      <c r="P185" s="102"/>
      <c r="Q185" s="102"/>
      <c r="R185" s="127"/>
      <c r="S185" s="124"/>
      <c r="T185" s="124"/>
      <c r="U185" s="124"/>
      <c r="V185" s="124"/>
      <c r="W185" s="124"/>
      <c r="X185" s="102"/>
      <c r="Y185" s="102"/>
      <c r="Z185" s="102"/>
      <c r="AA185" s="127"/>
      <c r="AB185" s="124"/>
    </row>
    <row r="186" spans="1:28">
      <c r="A186" s="102"/>
      <c r="B186" s="102"/>
      <c r="C186" s="100"/>
      <c r="D186" s="100"/>
      <c r="P186" s="102"/>
      <c r="Q186" s="102"/>
      <c r="R186" s="127"/>
      <c r="S186" s="124"/>
      <c r="T186" s="124"/>
      <c r="U186" s="124"/>
      <c r="V186" s="124"/>
      <c r="W186" s="124"/>
      <c r="X186" s="102"/>
      <c r="Y186" s="102"/>
      <c r="Z186" s="102"/>
      <c r="AA186" s="127"/>
      <c r="AB186" s="124"/>
    </row>
    <row r="187" spans="1:28">
      <c r="A187" s="102"/>
      <c r="B187" s="102"/>
      <c r="C187" s="100"/>
      <c r="D187" s="100"/>
      <c r="P187" s="102"/>
      <c r="Q187" s="102"/>
      <c r="R187" s="127"/>
      <c r="S187" s="124"/>
      <c r="T187" s="124"/>
      <c r="U187" s="124"/>
      <c r="V187" s="124"/>
      <c r="W187" s="124"/>
      <c r="X187" s="102"/>
      <c r="Y187" s="102"/>
      <c r="Z187" s="102"/>
      <c r="AA187" s="127"/>
      <c r="AB187" s="124"/>
    </row>
    <row r="188" spans="1:28">
      <c r="A188" s="102"/>
      <c r="B188" s="102"/>
      <c r="C188" s="100"/>
      <c r="D188" s="100"/>
      <c r="P188" s="102"/>
      <c r="Q188" s="102"/>
      <c r="R188" s="127"/>
      <c r="S188" s="124"/>
      <c r="T188" s="124"/>
      <c r="U188" s="124"/>
      <c r="V188" s="124"/>
      <c r="W188" s="124"/>
      <c r="X188" s="102"/>
      <c r="Y188" s="102"/>
      <c r="Z188" s="102"/>
      <c r="AA188" s="127"/>
      <c r="AB188" s="124"/>
    </row>
    <row r="189" spans="1:28">
      <c r="A189" s="102"/>
      <c r="B189" s="102"/>
      <c r="C189" s="100"/>
      <c r="D189" s="100"/>
      <c r="P189" s="102"/>
      <c r="Q189" s="102"/>
      <c r="R189" s="127"/>
      <c r="S189" s="124"/>
      <c r="T189" s="124"/>
      <c r="U189" s="124"/>
      <c r="V189" s="124"/>
      <c r="W189" s="124"/>
      <c r="X189" s="102"/>
      <c r="Y189" s="102"/>
      <c r="Z189" s="102"/>
      <c r="AA189" s="127"/>
      <c r="AB189" s="124"/>
    </row>
    <row r="190" spans="1:28">
      <c r="A190" s="102"/>
      <c r="B190" s="102"/>
      <c r="C190" s="100"/>
      <c r="D190" s="100"/>
      <c r="P190" s="102"/>
      <c r="Q190" s="102"/>
      <c r="R190" s="127"/>
      <c r="S190" s="124"/>
      <c r="T190" s="124"/>
      <c r="U190" s="124"/>
      <c r="V190" s="124"/>
      <c r="W190" s="124"/>
      <c r="X190" s="102"/>
      <c r="Y190" s="102"/>
      <c r="Z190" s="102"/>
      <c r="AA190" s="127"/>
      <c r="AB190" s="124"/>
    </row>
    <row r="191" spans="1:28">
      <c r="A191" s="102"/>
      <c r="B191" s="102"/>
      <c r="C191" s="100"/>
      <c r="D191" s="100"/>
      <c r="P191" s="102"/>
      <c r="Q191" s="102"/>
      <c r="R191" s="127"/>
      <c r="S191" s="124"/>
      <c r="T191" s="124"/>
      <c r="U191" s="124"/>
      <c r="V191" s="124"/>
      <c r="W191" s="124"/>
      <c r="X191" s="102"/>
      <c r="Y191" s="102"/>
      <c r="Z191" s="102"/>
      <c r="AA191" s="127"/>
      <c r="AB191" s="124"/>
    </row>
    <row r="192" spans="1:28">
      <c r="A192" s="102"/>
      <c r="B192" s="102"/>
      <c r="C192" s="100"/>
      <c r="D192" s="100"/>
      <c r="P192" s="102"/>
      <c r="Q192" s="102"/>
      <c r="R192" s="127"/>
      <c r="S192" s="124"/>
      <c r="T192" s="124"/>
      <c r="U192" s="124"/>
      <c r="V192" s="124"/>
      <c r="W192" s="124"/>
      <c r="X192" s="102"/>
      <c r="Y192" s="102"/>
      <c r="Z192" s="102"/>
      <c r="AA192" s="127"/>
      <c r="AB192" s="124"/>
    </row>
    <row r="193" spans="1:28">
      <c r="A193" s="102"/>
      <c r="B193" s="102"/>
      <c r="C193" s="100"/>
      <c r="D193" s="100"/>
      <c r="P193" s="102"/>
      <c r="Q193" s="102"/>
      <c r="R193" s="127"/>
      <c r="S193" s="124"/>
      <c r="T193" s="124"/>
      <c r="U193" s="124"/>
      <c r="V193" s="124"/>
      <c r="W193" s="124"/>
      <c r="X193" s="102"/>
      <c r="Y193" s="102"/>
      <c r="Z193" s="102"/>
      <c r="AA193" s="127"/>
      <c r="AB193" s="124"/>
    </row>
    <row r="194" spans="1:28">
      <c r="A194" s="102"/>
      <c r="B194" s="102"/>
      <c r="C194" s="100"/>
      <c r="D194" s="100"/>
      <c r="P194" s="102"/>
      <c r="Q194" s="102"/>
      <c r="R194" s="127"/>
      <c r="S194" s="124"/>
      <c r="T194" s="124"/>
      <c r="U194" s="124"/>
      <c r="V194" s="124"/>
      <c r="W194" s="124"/>
      <c r="X194" s="102"/>
      <c r="Y194" s="102"/>
      <c r="Z194" s="102"/>
      <c r="AA194" s="127"/>
      <c r="AB194" s="124"/>
    </row>
    <row r="195" spans="1:28">
      <c r="A195" s="102"/>
      <c r="B195" s="102"/>
      <c r="C195" s="100"/>
      <c r="D195" s="100"/>
      <c r="P195" s="102"/>
      <c r="Q195" s="102"/>
      <c r="R195" s="127"/>
      <c r="S195" s="124"/>
      <c r="T195" s="124"/>
      <c r="U195" s="124"/>
      <c r="V195" s="124"/>
      <c r="W195" s="124"/>
      <c r="X195" s="102"/>
      <c r="Y195" s="102"/>
      <c r="Z195" s="102"/>
      <c r="AA195" s="127"/>
      <c r="AB195" s="124"/>
    </row>
    <row r="196" spans="1:28">
      <c r="A196" s="102"/>
      <c r="B196" s="102"/>
      <c r="C196" s="100"/>
      <c r="D196" s="100"/>
      <c r="P196" s="102"/>
      <c r="Q196" s="102"/>
      <c r="R196" s="127"/>
      <c r="S196" s="124"/>
      <c r="T196" s="124"/>
      <c r="U196" s="124"/>
      <c r="V196" s="124"/>
      <c r="W196" s="124"/>
      <c r="X196" s="102"/>
      <c r="Y196" s="102"/>
      <c r="Z196" s="102"/>
      <c r="AA196" s="127"/>
      <c r="AB196" s="124"/>
    </row>
    <row r="197" spans="1:28">
      <c r="A197" s="102"/>
      <c r="B197" s="102"/>
      <c r="C197" s="100"/>
      <c r="D197" s="100"/>
      <c r="P197" s="102"/>
      <c r="Q197" s="102"/>
      <c r="R197" s="127"/>
      <c r="S197" s="124"/>
      <c r="T197" s="124"/>
      <c r="U197" s="124"/>
      <c r="V197" s="124"/>
      <c r="W197" s="124"/>
      <c r="X197" s="102"/>
      <c r="Y197" s="102"/>
      <c r="Z197" s="102"/>
      <c r="AA197" s="127"/>
      <c r="AB197" s="124"/>
    </row>
    <row r="198" spans="1:28">
      <c r="A198" s="102"/>
      <c r="B198" s="102"/>
      <c r="C198" s="100"/>
      <c r="D198" s="100"/>
      <c r="P198" s="102"/>
      <c r="Q198" s="102"/>
      <c r="R198" s="127"/>
      <c r="S198" s="124"/>
      <c r="T198" s="124"/>
      <c r="U198" s="124"/>
      <c r="V198" s="124"/>
      <c r="W198" s="124"/>
      <c r="X198" s="102"/>
      <c r="Y198" s="102"/>
      <c r="Z198" s="102"/>
      <c r="AA198" s="127"/>
      <c r="AB198" s="124"/>
    </row>
    <row r="199" spans="1:28">
      <c r="A199" s="102"/>
      <c r="B199" s="102"/>
      <c r="C199" s="100"/>
      <c r="D199" s="100"/>
      <c r="P199" s="102"/>
      <c r="Q199" s="102"/>
      <c r="R199" s="127"/>
      <c r="S199" s="124"/>
      <c r="T199" s="124"/>
      <c r="U199" s="124"/>
      <c r="V199" s="124"/>
      <c r="W199" s="124"/>
      <c r="X199" s="102"/>
      <c r="Y199" s="102"/>
      <c r="Z199" s="102"/>
      <c r="AA199" s="127"/>
      <c r="AB199" s="124"/>
    </row>
    <row r="200" spans="1:28">
      <c r="A200" s="102"/>
      <c r="B200" s="102"/>
      <c r="C200" s="100"/>
      <c r="D200" s="100"/>
      <c r="P200" s="102"/>
      <c r="Q200" s="102"/>
      <c r="R200" s="127"/>
      <c r="S200" s="124"/>
      <c r="T200" s="124"/>
      <c r="U200" s="124"/>
      <c r="V200" s="124"/>
      <c r="W200" s="124"/>
      <c r="X200" s="102"/>
      <c r="Y200" s="102"/>
      <c r="Z200" s="102"/>
      <c r="AA200" s="127"/>
      <c r="AB200" s="124"/>
    </row>
    <row r="201" spans="1:28">
      <c r="A201" s="102"/>
      <c r="B201" s="102"/>
      <c r="C201" s="100"/>
      <c r="D201" s="100"/>
      <c r="P201" s="102"/>
      <c r="Q201" s="102"/>
      <c r="R201" s="127"/>
      <c r="S201" s="124"/>
      <c r="T201" s="124"/>
      <c r="U201" s="124"/>
      <c r="V201" s="124"/>
      <c r="W201" s="124"/>
      <c r="X201" s="102"/>
      <c r="Y201" s="102"/>
      <c r="Z201" s="102"/>
      <c r="AA201" s="127"/>
      <c r="AB201" s="124"/>
    </row>
    <row r="202" spans="1:28">
      <c r="A202" s="102"/>
      <c r="B202" s="102"/>
      <c r="C202" s="100"/>
      <c r="D202" s="100"/>
      <c r="P202" s="102"/>
      <c r="Q202" s="102"/>
      <c r="R202" s="127"/>
      <c r="S202" s="124"/>
      <c r="T202" s="124"/>
      <c r="U202" s="124"/>
      <c r="V202" s="124"/>
      <c r="W202" s="124"/>
      <c r="X202" s="102"/>
      <c r="Y202" s="102"/>
      <c r="Z202" s="102"/>
      <c r="AA202" s="127"/>
      <c r="AB202" s="124"/>
    </row>
    <row r="203" spans="1:28">
      <c r="A203" s="102"/>
      <c r="B203" s="102"/>
      <c r="C203" s="100"/>
      <c r="D203" s="100"/>
      <c r="P203" s="102"/>
      <c r="Q203" s="102"/>
      <c r="R203" s="127"/>
      <c r="S203" s="124"/>
      <c r="T203" s="124"/>
      <c r="U203" s="124"/>
      <c r="V203" s="124"/>
      <c r="W203" s="124"/>
      <c r="X203" s="102"/>
      <c r="Y203" s="102"/>
      <c r="Z203" s="102"/>
      <c r="AA203" s="127"/>
      <c r="AB203" s="124"/>
    </row>
    <row r="204" spans="1:28">
      <c r="A204" s="102"/>
      <c r="B204" s="102"/>
      <c r="C204" s="100"/>
      <c r="D204" s="100"/>
      <c r="P204" s="102"/>
      <c r="Q204" s="102"/>
      <c r="R204" s="127"/>
      <c r="S204" s="124"/>
      <c r="T204" s="124"/>
      <c r="U204" s="124"/>
      <c r="V204" s="124"/>
      <c r="W204" s="124"/>
      <c r="X204" s="102"/>
      <c r="Y204" s="102"/>
      <c r="Z204" s="102"/>
      <c r="AA204" s="127"/>
      <c r="AB204" s="124"/>
    </row>
    <row r="205" spans="1:28">
      <c r="A205" s="102"/>
      <c r="B205" s="102"/>
      <c r="C205" s="100"/>
      <c r="D205" s="100"/>
      <c r="P205" s="102"/>
      <c r="Q205" s="102"/>
      <c r="R205" s="127"/>
      <c r="S205" s="124"/>
      <c r="T205" s="124"/>
      <c r="U205" s="124"/>
      <c r="V205" s="124"/>
      <c r="W205" s="124"/>
      <c r="X205" s="102"/>
      <c r="Y205" s="102"/>
      <c r="Z205" s="102"/>
      <c r="AA205" s="127"/>
      <c r="AB205" s="124"/>
    </row>
    <row r="206" spans="1:28">
      <c r="A206" s="102"/>
      <c r="B206" s="102"/>
      <c r="C206" s="100"/>
      <c r="D206" s="100"/>
      <c r="P206" s="102"/>
      <c r="Q206" s="102"/>
      <c r="R206" s="127"/>
      <c r="S206" s="124"/>
      <c r="T206" s="124"/>
      <c r="U206" s="124"/>
      <c r="V206" s="124"/>
      <c r="W206" s="124"/>
      <c r="X206" s="102"/>
      <c r="Y206" s="102"/>
      <c r="Z206" s="102"/>
      <c r="AA206" s="127"/>
      <c r="AB206" s="124"/>
    </row>
    <row r="207" spans="1:28">
      <c r="A207" s="102"/>
      <c r="B207" s="102"/>
      <c r="C207" s="100"/>
      <c r="D207" s="100"/>
      <c r="P207" s="102"/>
      <c r="Q207" s="102"/>
      <c r="R207" s="127"/>
      <c r="S207" s="124"/>
      <c r="T207" s="124"/>
      <c r="U207" s="124"/>
      <c r="V207" s="124"/>
      <c r="W207" s="124"/>
      <c r="X207" s="102"/>
      <c r="Y207" s="102"/>
      <c r="Z207" s="102"/>
      <c r="AA207" s="127"/>
      <c r="AB207" s="124"/>
    </row>
    <row r="208" spans="1:28">
      <c r="A208" s="102"/>
      <c r="B208" s="102"/>
      <c r="C208" s="100"/>
      <c r="D208" s="100"/>
      <c r="P208" s="102"/>
      <c r="Q208" s="102"/>
      <c r="R208" s="127"/>
      <c r="S208" s="124"/>
      <c r="T208" s="124"/>
      <c r="U208" s="124"/>
      <c r="V208" s="124"/>
      <c r="W208" s="124"/>
      <c r="X208" s="102"/>
      <c r="Y208" s="102"/>
      <c r="Z208" s="102"/>
      <c r="AA208" s="127"/>
      <c r="AB208" s="124"/>
    </row>
    <row r="209" spans="1:28">
      <c r="A209" s="102"/>
      <c r="B209" s="102"/>
      <c r="C209" s="100"/>
      <c r="D209" s="100"/>
      <c r="P209" s="102"/>
      <c r="Q209" s="102"/>
      <c r="R209" s="127"/>
      <c r="S209" s="124"/>
      <c r="T209" s="124"/>
      <c r="U209" s="124"/>
      <c r="V209" s="124"/>
      <c r="W209" s="124"/>
      <c r="X209" s="102"/>
      <c r="Y209" s="102"/>
      <c r="Z209" s="102"/>
      <c r="AA209" s="127"/>
      <c r="AB209" s="124"/>
    </row>
    <row r="210" spans="1:28">
      <c r="A210" s="102"/>
      <c r="B210" s="102"/>
      <c r="C210" s="100"/>
      <c r="D210" s="100"/>
      <c r="P210" s="102"/>
      <c r="Q210" s="102"/>
      <c r="R210" s="127"/>
      <c r="S210" s="124"/>
      <c r="T210" s="124"/>
      <c r="U210" s="124"/>
      <c r="V210" s="124"/>
      <c r="W210" s="124"/>
      <c r="X210" s="102"/>
      <c r="Y210" s="102"/>
      <c r="Z210" s="102"/>
      <c r="AA210" s="127"/>
      <c r="AB210" s="124"/>
    </row>
    <row r="211" spans="1:28">
      <c r="A211" s="102"/>
      <c r="B211" s="102"/>
      <c r="C211" s="100"/>
      <c r="D211" s="100"/>
      <c r="P211" s="102"/>
      <c r="Q211" s="102"/>
      <c r="R211" s="127"/>
      <c r="S211" s="124"/>
      <c r="T211" s="124"/>
      <c r="U211" s="124"/>
      <c r="V211" s="124"/>
      <c r="W211" s="124"/>
      <c r="X211" s="102"/>
      <c r="Y211" s="102"/>
      <c r="Z211" s="102"/>
      <c r="AA211" s="127"/>
      <c r="AB211" s="124"/>
    </row>
    <row r="212" spans="1:28">
      <c r="A212" s="102"/>
      <c r="B212" s="102"/>
      <c r="C212" s="100"/>
      <c r="D212" s="100"/>
      <c r="P212" s="102"/>
      <c r="Q212" s="102"/>
      <c r="R212" s="127"/>
      <c r="S212" s="124"/>
      <c r="T212" s="124"/>
      <c r="U212" s="124"/>
      <c r="V212" s="124"/>
      <c r="W212" s="124"/>
      <c r="X212" s="102"/>
      <c r="Y212" s="102"/>
      <c r="Z212" s="102"/>
      <c r="AA212" s="127"/>
      <c r="AB212" s="124"/>
    </row>
    <row r="213" spans="1:28">
      <c r="A213" s="102"/>
      <c r="B213" s="102"/>
      <c r="C213" s="100"/>
      <c r="D213" s="100"/>
      <c r="P213" s="102"/>
      <c r="Q213" s="102"/>
      <c r="R213" s="127"/>
      <c r="S213" s="124"/>
      <c r="T213" s="124"/>
      <c r="U213" s="124"/>
      <c r="V213" s="124"/>
      <c r="W213" s="124"/>
      <c r="X213" s="102"/>
      <c r="Y213" s="102"/>
      <c r="Z213" s="102"/>
      <c r="AA213" s="127"/>
      <c r="AB213" s="124"/>
    </row>
    <row r="214" spans="1:28">
      <c r="A214" s="102"/>
      <c r="B214" s="102"/>
      <c r="C214" s="100"/>
      <c r="D214" s="100"/>
      <c r="P214" s="102"/>
      <c r="Q214" s="102"/>
      <c r="R214" s="127"/>
      <c r="S214" s="124"/>
      <c r="T214" s="124"/>
      <c r="U214" s="124"/>
      <c r="V214" s="124"/>
      <c r="W214" s="124"/>
      <c r="X214" s="102"/>
      <c r="Y214" s="102"/>
      <c r="Z214" s="102"/>
      <c r="AA214" s="127"/>
      <c r="AB214" s="124"/>
    </row>
    <row r="215" spans="1:28">
      <c r="A215" s="102"/>
      <c r="B215" s="102"/>
      <c r="C215" s="100"/>
      <c r="D215" s="100"/>
      <c r="P215" s="102"/>
      <c r="Q215" s="102"/>
      <c r="R215" s="127"/>
      <c r="S215" s="124"/>
      <c r="T215" s="124"/>
      <c r="U215" s="124"/>
      <c r="V215" s="124"/>
      <c r="W215" s="124"/>
      <c r="X215" s="102"/>
      <c r="Y215" s="102"/>
      <c r="Z215" s="102"/>
      <c r="AA215" s="127"/>
      <c r="AB215" s="124"/>
    </row>
    <row r="216" spans="1:28">
      <c r="A216" s="102"/>
      <c r="B216" s="102"/>
      <c r="C216" s="100"/>
      <c r="D216" s="100"/>
      <c r="P216" s="102"/>
      <c r="Q216" s="102"/>
      <c r="R216" s="127"/>
      <c r="S216" s="124"/>
      <c r="T216" s="124"/>
      <c r="U216" s="124"/>
      <c r="V216" s="124"/>
      <c r="W216" s="124"/>
      <c r="X216" s="102"/>
      <c r="Y216" s="102"/>
      <c r="Z216" s="102"/>
      <c r="AA216" s="127"/>
      <c r="AB216" s="124"/>
    </row>
    <row r="217" spans="1:28">
      <c r="A217" s="102"/>
      <c r="B217" s="102"/>
      <c r="C217" s="100"/>
      <c r="D217" s="100"/>
      <c r="P217" s="102"/>
      <c r="Q217" s="102"/>
      <c r="R217" s="127"/>
      <c r="S217" s="124"/>
      <c r="T217" s="124"/>
      <c r="U217" s="124"/>
      <c r="V217" s="124"/>
      <c r="W217" s="124"/>
      <c r="X217" s="102"/>
      <c r="Y217" s="102"/>
      <c r="Z217" s="102"/>
      <c r="AA217" s="127"/>
      <c r="AB217" s="124"/>
    </row>
    <row r="218" spans="1:28">
      <c r="A218" s="102"/>
      <c r="B218" s="102"/>
      <c r="C218" s="100"/>
      <c r="D218" s="100"/>
      <c r="P218" s="102"/>
      <c r="Q218" s="102"/>
      <c r="R218" s="127"/>
      <c r="S218" s="124"/>
      <c r="T218" s="124"/>
      <c r="U218" s="124"/>
      <c r="V218" s="124"/>
      <c r="W218" s="124"/>
      <c r="X218" s="102"/>
      <c r="Y218" s="102"/>
      <c r="Z218" s="102"/>
      <c r="AA218" s="127"/>
      <c r="AB218" s="124"/>
    </row>
    <row r="219" spans="1:28">
      <c r="A219" s="102"/>
      <c r="B219" s="102"/>
      <c r="C219" s="100"/>
      <c r="D219" s="100"/>
      <c r="P219" s="102"/>
      <c r="Q219" s="102"/>
      <c r="R219" s="127"/>
      <c r="S219" s="124"/>
      <c r="T219" s="124"/>
      <c r="U219" s="124"/>
      <c r="V219" s="124"/>
      <c r="W219" s="124"/>
      <c r="X219" s="102"/>
      <c r="Y219" s="102"/>
      <c r="Z219" s="102"/>
      <c r="AA219" s="127"/>
      <c r="AB219" s="124"/>
    </row>
    <row r="220" spans="1:28">
      <c r="A220" s="102"/>
      <c r="B220" s="102"/>
      <c r="C220" s="100"/>
      <c r="D220" s="100"/>
      <c r="P220" s="102"/>
      <c r="Q220" s="102"/>
      <c r="R220" s="127"/>
      <c r="S220" s="124"/>
      <c r="T220" s="124"/>
      <c r="U220" s="124"/>
      <c r="V220" s="124"/>
      <c r="W220" s="124"/>
      <c r="X220" s="102"/>
      <c r="Y220" s="102"/>
      <c r="Z220" s="102"/>
      <c r="AA220" s="127"/>
      <c r="AB220" s="124"/>
    </row>
    <row r="221" spans="1:28">
      <c r="A221" s="102"/>
      <c r="B221" s="102"/>
      <c r="C221" s="100"/>
      <c r="D221" s="100"/>
      <c r="P221" s="102"/>
      <c r="Q221" s="102"/>
      <c r="R221" s="127"/>
      <c r="S221" s="124"/>
      <c r="T221" s="124"/>
      <c r="U221" s="124"/>
      <c r="V221" s="124"/>
      <c r="W221" s="124"/>
      <c r="X221" s="102"/>
      <c r="Y221" s="102"/>
      <c r="Z221" s="102"/>
      <c r="AA221" s="127"/>
      <c r="AB221" s="124"/>
    </row>
    <row r="222" spans="1:28">
      <c r="A222" s="102"/>
      <c r="B222" s="102"/>
      <c r="C222" s="100"/>
      <c r="D222" s="100"/>
      <c r="P222" s="102"/>
      <c r="Q222" s="102"/>
      <c r="R222" s="127"/>
      <c r="S222" s="124"/>
      <c r="T222" s="124"/>
      <c r="U222" s="124"/>
      <c r="V222" s="124"/>
      <c r="W222" s="124"/>
      <c r="X222" s="102"/>
      <c r="Y222" s="102"/>
      <c r="Z222" s="102"/>
      <c r="AA222" s="127"/>
      <c r="AB222" s="124"/>
    </row>
    <row r="223" spans="1:28">
      <c r="A223" s="102"/>
      <c r="B223" s="102"/>
      <c r="C223" s="100"/>
      <c r="D223" s="100"/>
      <c r="P223" s="102"/>
      <c r="Q223" s="102"/>
      <c r="R223" s="127"/>
      <c r="S223" s="124"/>
      <c r="T223" s="124"/>
      <c r="U223" s="124"/>
      <c r="V223" s="124"/>
      <c r="W223" s="124"/>
      <c r="X223" s="102"/>
      <c r="Y223" s="102"/>
      <c r="Z223" s="102"/>
      <c r="AA223" s="127"/>
      <c r="AB223" s="124"/>
    </row>
    <row r="224" spans="1:28">
      <c r="A224" s="102"/>
      <c r="B224" s="102"/>
      <c r="C224" s="100"/>
      <c r="D224" s="100"/>
      <c r="P224" s="102"/>
      <c r="Q224" s="102"/>
      <c r="R224" s="127"/>
      <c r="S224" s="124"/>
      <c r="T224" s="124"/>
      <c r="U224" s="124"/>
      <c r="V224" s="124"/>
      <c r="W224" s="124"/>
      <c r="X224" s="102"/>
      <c r="Y224" s="102"/>
      <c r="Z224" s="102"/>
      <c r="AA224" s="127"/>
      <c r="AB224" s="124"/>
    </row>
    <row r="225" spans="1:28">
      <c r="A225" s="102"/>
      <c r="B225" s="102"/>
      <c r="C225" s="100"/>
      <c r="D225" s="100"/>
      <c r="P225" s="102"/>
      <c r="Q225" s="102"/>
      <c r="R225" s="127"/>
      <c r="S225" s="124"/>
      <c r="T225" s="124"/>
      <c r="U225" s="124"/>
      <c r="V225" s="124"/>
      <c r="W225" s="124"/>
      <c r="X225" s="102"/>
      <c r="Y225" s="102"/>
      <c r="Z225" s="102"/>
      <c r="AA225" s="127"/>
      <c r="AB225" s="124"/>
    </row>
    <row r="226" spans="1:28">
      <c r="A226" s="102"/>
      <c r="B226" s="102"/>
      <c r="C226" s="100"/>
      <c r="D226" s="100"/>
      <c r="P226" s="102"/>
      <c r="Q226" s="102"/>
      <c r="R226" s="127"/>
      <c r="S226" s="124"/>
      <c r="T226" s="124"/>
      <c r="U226" s="124"/>
      <c r="V226" s="124"/>
      <c r="W226" s="124"/>
      <c r="X226" s="102"/>
      <c r="Y226" s="102"/>
      <c r="Z226" s="102"/>
      <c r="AA226" s="127"/>
      <c r="AB226" s="124"/>
    </row>
    <row r="227" spans="1:28">
      <c r="A227" s="102"/>
      <c r="B227" s="102"/>
      <c r="C227" s="100"/>
      <c r="D227" s="100"/>
      <c r="P227" s="102"/>
      <c r="Q227" s="102"/>
      <c r="R227" s="127"/>
      <c r="S227" s="124"/>
      <c r="T227" s="124"/>
      <c r="U227" s="124"/>
      <c r="V227" s="124"/>
      <c r="W227" s="124"/>
      <c r="X227" s="102"/>
      <c r="Y227" s="102"/>
      <c r="Z227" s="102"/>
      <c r="AA227" s="127"/>
      <c r="AB227" s="124"/>
    </row>
    <row r="228" spans="1:28">
      <c r="A228" s="102"/>
      <c r="B228" s="102"/>
      <c r="C228" s="100"/>
      <c r="D228" s="100"/>
      <c r="P228" s="102"/>
      <c r="Q228" s="102"/>
      <c r="R228" s="127"/>
      <c r="S228" s="124"/>
      <c r="T228" s="124"/>
      <c r="U228" s="124"/>
      <c r="V228" s="124"/>
      <c r="W228" s="124"/>
      <c r="X228" s="102"/>
      <c r="Y228" s="102"/>
      <c r="Z228" s="102"/>
      <c r="AA228" s="127"/>
      <c r="AB228" s="124"/>
    </row>
    <row r="229" spans="1:28">
      <c r="A229" s="102"/>
      <c r="B229" s="102"/>
      <c r="C229" s="100"/>
      <c r="D229" s="100"/>
      <c r="P229" s="102"/>
      <c r="Q229" s="102"/>
      <c r="R229" s="127"/>
      <c r="S229" s="124"/>
      <c r="T229" s="124"/>
      <c r="U229" s="124"/>
      <c r="V229" s="124"/>
      <c r="W229" s="124"/>
      <c r="X229" s="102"/>
      <c r="Y229" s="102"/>
      <c r="Z229" s="102"/>
      <c r="AA229" s="127"/>
      <c r="AB229" s="124"/>
    </row>
    <row r="230" spans="1:28">
      <c r="A230" s="102"/>
      <c r="B230" s="102"/>
      <c r="C230" s="100"/>
      <c r="D230" s="100"/>
      <c r="P230" s="102"/>
      <c r="Q230" s="102"/>
      <c r="R230" s="127"/>
      <c r="S230" s="124"/>
      <c r="T230" s="124"/>
      <c r="U230" s="124"/>
      <c r="V230" s="124"/>
      <c r="W230" s="124"/>
      <c r="X230" s="102"/>
      <c r="Y230" s="102"/>
      <c r="Z230" s="102"/>
      <c r="AA230" s="127"/>
      <c r="AB230" s="124"/>
    </row>
    <row r="231" spans="1:28">
      <c r="A231" s="102"/>
      <c r="B231" s="102"/>
      <c r="C231" s="100"/>
      <c r="D231" s="100"/>
      <c r="P231" s="102"/>
      <c r="Q231" s="102"/>
      <c r="R231" s="127"/>
      <c r="S231" s="124"/>
      <c r="T231" s="124"/>
      <c r="U231" s="124"/>
      <c r="V231" s="124"/>
      <c r="W231" s="124"/>
      <c r="X231" s="102"/>
      <c r="Y231" s="102"/>
      <c r="Z231" s="102"/>
      <c r="AA231" s="127"/>
      <c r="AB231" s="124"/>
    </row>
    <row r="232" spans="1:28">
      <c r="A232" s="102"/>
      <c r="B232" s="102"/>
      <c r="C232" s="100"/>
      <c r="D232" s="100"/>
      <c r="P232" s="102"/>
      <c r="Q232" s="102"/>
      <c r="R232" s="127"/>
      <c r="S232" s="124"/>
      <c r="T232" s="124"/>
      <c r="U232" s="124"/>
      <c r="V232" s="124"/>
      <c r="W232" s="124"/>
      <c r="X232" s="102"/>
      <c r="Y232" s="102"/>
      <c r="Z232" s="102"/>
      <c r="AA232" s="127"/>
      <c r="AB232" s="124"/>
    </row>
    <row r="233" spans="1:28">
      <c r="A233" s="102"/>
      <c r="B233" s="102"/>
      <c r="C233" s="100"/>
      <c r="D233" s="100"/>
      <c r="P233" s="102"/>
      <c r="Q233" s="102"/>
      <c r="R233" s="127"/>
      <c r="S233" s="124"/>
      <c r="T233" s="124"/>
      <c r="U233" s="124"/>
      <c r="V233" s="124"/>
      <c r="W233" s="124"/>
      <c r="X233" s="102"/>
      <c r="Y233" s="102"/>
      <c r="Z233" s="102"/>
      <c r="AA233" s="127"/>
      <c r="AB233" s="124"/>
    </row>
    <row r="234" spans="1:28">
      <c r="A234" s="102"/>
      <c r="B234" s="102"/>
      <c r="C234" s="100"/>
      <c r="D234" s="100"/>
      <c r="P234" s="102"/>
      <c r="Q234" s="102"/>
      <c r="R234" s="127"/>
      <c r="S234" s="124"/>
      <c r="T234" s="124"/>
      <c r="U234" s="124"/>
      <c r="V234" s="124"/>
      <c r="W234" s="124"/>
      <c r="X234" s="102"/>
      <c r="Y234" s="102"/>
      <c r="Z234" s="102"/>
      <c r="AA234" s="127"/>
      <c r="AB234" s="124"/>
    </row>
    <row r="235" spans="1:28">
      <c r="A235" s="102"/>
      <c r="B235" s="102"/>
      <c r="C235" s="100"/>
      <c r="D235" s="100"/>
      <c r="P235" s="102"/>
      <c r="Q235" s="102"/>
      <c r="R235" s="127"/>
      <c r="S235" s="124"/>
      <c r="T235" s="124"/>
      <c r="U235" s="124"/>
      <c r="V235" s="124"/>
      <c r="W235" s="124"/>
      <c r="X235" s="102"/>
      <c r="Y235" s="102"/>
      <c r="Z235" s="102"/>
      <c r="AA235" s="127"/>
      <c r="AB235" s="124"/>
    </row>
    <row r="236" spans="1:28">
      <c r="A236" s="102"/>
      <c r="B236" s="102"/>
      <c r="C236" s="100"/>
      <c r="D236" s="100"/>
      <c r="P236" s="102"/>
      <c r="Q236" s="102"/>
      <c r="R236" s="127"/>
      <c r="S236" s="124"/>
      <c r="T236" s="124"/>
      <c r="U236" s="124"/>
      <c r="V236" s="124"/>
      <c r="W236" s="124"/>
      <c r="X236" s="102"/>
      <c r="Y236" s="102"/>
      <c r="Z236" s="102"/>
      <c r="AA236" s="127"/>
      <c r="AB236" s="124"/>
    </row>
    <row r="237" spans="1:28">
      <c r="A237" s="102"/>
      <c r="B237" s="102"/>
      <c r="C237" s="100"/>
      <c r="D237" s="100"/>
      <c r="P237" s="102"/>
      <c r="Q237" s="102"/>
      <c r="R237" s="127"/>
      <c r="S237" s="124"/>
      <c r="T237" s="124"/>
      <c r="U237" s="124"/>
      <c r="V237" s="124"/>
      <c r="W237" s="124"/>
      <c r="X237" s="102"/>
      <c r="Y237" s="102"/>
      <c r="Z237" s="102"/>
      <c r="AA237" s="127"/>
      <c r="AB237" s="124"/>
    </row>
    <row r="238" spans="1:28">
      <c r="A238" s="102"/>
      <c r="B238" s="102"/>
      <c r="C238" s="100"/>
      <c r="D238" s="100"/>
      <c r="P238" s="102"/>
      <c r="Q238" s="102"/>
      <c r="R238" s="127"/>
      <c r="S238" s="124"/>
      <c r="T238" s="124"/>
      <c r="U238" s="124"/>
      <c r="V238" s="124"/>
      <c r="W238" s="124"/>
      <c r="X238" s="102"/>
      <c r="Y238" s="102"/>
      <c r="Z238" s="102"/>
      <c r="AA238" s="127"/>
      <c r="AB238" s="124"/>
    </row>
    <row r="239" spans="1:28">
      <c r="A239" s="102"/>
      <c r="B239" s="102"/>
      <c r="C239" s="100"/>
      <c r="D239" s="100"/>
      <c r="P239" s="102"/>
      <c r="Q239" s="102"/>
      <c r="R239" s="127"/>
      <c r="S239" s="124"/>
      <c r="T239" s="124"/>
      <c r="U239" s="124"/>
      <c r="V239" s="124"/>
      <c r="W239" s="124"/>
      <c r="X239" s="102"/>
      <c r="Y239" s="102"/>
      <c r="Z239" s="102"/>
      <c r="AA239" s="127"/>
      <c r="AB239" s="124"/>
    </row>
    <row r="240" spans="1:28">
      <c r="A240" s="102"/>
      <c r="B240" s="102"/>
      <c r="C240" s="100"/>
      <c r="D240" s="100"/>
      <c r="P240" s="102"/>
      <c r="Q240" s="102"/>
      <c r="R240" s="127"/>
      <c r="S240" s="124"/>
      <c r="T240" s="124"/>
      <c r="U240" s="124"/>
      <c r="V240" s="124"/>
      <c r="W240" s="124"/>
      <c r="X240" s="102"/>
      <c r="Y240" s="102"/>
      <c r="Z240" s="102"/>
      <c r="AA240" s="127"/>
      <c r="AB240" s="124"/>
    </row>
    <row r="241" spans="1:28">
      <c r="A241" s="102"/>
      <c r="B241" s="102"/>
      <c r="C241" s="100"/>
      <c r="D241" s="100"/>
      <c r="P241" s="102"/>
      <c r="Q241" s="102"/>
      <c r="R241" s="127"/>
      <c r="S241" s="124"/>
      <c r="T241" s="124"/>
      <c r="U241" s="124"/>
      <c r="V241" s="124"/>
      <c r="W241" s="124"/>
      <c r="X241" s="102"/>
      <c r="Y241" s="102"/>
      <c r="Z241" s="102"/>
      <c r="AA241" s="127"/>
      <c r="AB241" s="124"/>
    </row>
    <row r="242" spans="1:28">
      <c r="A242" s="102"/>
      <c r="B242" s="102"/>
      <c r="C242" s="100"/>
      <c r="D242" s="100"/>
      <c r="P242" s="102"/>
      <c r="Q242" s="102"/>
      <c r="R242" s="127"/>
      <c r="S242" s="124"/>
      <c r="T242" s="124"/>
      <c r="U242" s="124"/>
      <c r="V242" s="124"/>
      <c r="W242" s="124"/>
      <c r="X242" s="102"/>
      <c r="Y242" s="102"/>
      <c r="Z242" s="102"/>
      <c r="AA242" s="127"/>
      <c r="AB242" s="124"/>
    </row>
    <row r="243" spans="1:28">
      <c r="A243" s="102"/>
      <c r="B243" s="102"/>
      <c r="C243" s="100"/>
      <c r="D243" s="100"/>
      <c r="P243" s="102"/>
      <c r="Q243" s="102"/>
      <c r="R243" s="127"/>
      <c r="S243" s="124"/>
      <c r="T243" s="124"/>
      <c r="U243" s="124"/>
      <c r="V243" s="124"/>
      <c r="W243" s="124"/>
      <c r="X243" s="102"/>
      <c r="Y243" s="102"/>
      <c r="Z243" s="102"/>
      <c r="AA243" s="127"/>
      <c r="AB243" s="124"/>
    </row>
    <row r="244" spans="1:28">
      <c r="A244" s="102"/>
      <c r="B244" s="102"/>
      <c r="C244" s="100"/>
      <c r="D244" s="100"/>
      <c r="P244" s="102"/>
      <c r="Q244" s="102"/>
      <c r="R244" s="127"/>
      <c r="S244" s="124"/>
      <c r="T244" s="124"/>
      <c r="U244" s="124"/>
      <c r="V244" s="124"/>
      <c r="W244" s="124"/>
      <c r="X244" s="102"/>
      <c r="Y244" s="102"/>
      <c r="Z244" s="102"/>
      <c r="AA244" s="127"/>
      <c r="AB244" s="124"/>
    </row>
    <row r="245" spans="1:28">
      <c r="A245" s="102"/>
      <c r="B245" s="102"/>
      <c r="C245" s="100"/>
      <c r="D245" s="100"/>
      <c r="P245" s="102"/>
      <c r="Q245" s="102"/>
      <c r="R245" s="127"/>
      <c r="S245" s="124"/>
      <c r="T245" s="124"/>
      <c r="U245" s="124"/>
      <c r="V245" s="124"/>
      <c r="W245" s="124"/>
      <c r="X245" s="102"/>
      <c r="Y245" s="102"/>
      <c r="Z245" s="102"/>
      <c r="AA245" s="127"/>
      <c r="AB245" s="124"/>
    </row>
    <row r="246" spans="1:28">
      <c r="A246" s="102"/>
      <c r="B246" s="102"/>
      <c r="C246" s="100"/>
      <c r="D246" s="100"/>
      <c r="P246" s="102"/>
      <c r="Q246" s="102"/>
      <c r="R246" s="127"/>
      <c r="S246" s="124"/>
      <c r="T246" s="124"/>
      <c r="U246" s="124"/>
      <c r="V246" s="124"/>
      <c r="W246" s="124"/>
      <c r="X246" s="102"/>
      <c r="Y246" s="102"/>
      <c r="Z246" s="102"/>
      <c r="AA246" s="127"/>
      <c r="AB246" s="124"/>
    </row>
    <row r="247" spans="1:28">
      <c r="A247" s="102"/>
      <c r="B247" s="102"/>
      <c r="C247" s="100"/>
      <c r="D247" s="100"/>
      <c r="P247" s="102"/>
      <c r="Q247" s="102"/>
      <c r="R247" s="127"/>
      <c r="S247" s="124"/>
      <c r="T247" s="124"/>
      <c r="U247" s="124"/>
      <c r="V247" s="124"/>
      <c r="W247" s="124"/>
      <c r="X247" s="102"/>
      <c r="Y247" s="102"/>
      <c r="Z247" s="102"/>
      <c r="AA247" s="127"/>
      <c r="AB247" s="124"/>
    </row>
    <row r="248" spans="1:28">
      <c r="A248" s="102"/>
      <c r="B248" s="102"/>
      <c r="C248" s="100"/>
      <c r="D248" s="100"/>
      <c r="P248" s="102"/>
      <c r="Q248" s="102"/>
      <c r="R248" s="127"/>
      <c r="S248" s="124"/>
      <c r="T248" s="124"/>
      <c r="U248" s="124"/>
      <c r="V248" s="124"/>
      <c r="W248" s="124"/>
      <c r="X248" s="102"/>
      <c r="Y248" s="102"/>
      <c r="Z248" s="102"/>
      <c r="AA248" s="127"/>
      <c r="AB248" s="124"/>
    </row>
    <row r="249" spans="1:28">
      <c r="A249" s="102"/>
      <c r="B249" s="102"/>
      <c r="C249" s="100"/>
      <c r="D249" s="100"/>
      <c r="P249" s="102"/>
      <c r="Q249" s="102"/>
      <c r="R249" s="127"/>
      <c r="S249" s="124"/>
      <c r="T249" s="124"/>
      <c r="U249" s="124"/>
      <c r="V249" s="124"/>
      <c r="W249" s="124"/>
      <c r="X249" s="102"/>
      <c r="Y249" s="102"/>
      <c r="Z249" s="102"/>
      <c r="AA249" s="127"/>
      <c r="AB249" s="124"/>
    </row>
    <row r="250" spans="1:28">
      <c r="A250" s="102"/>
      <c r="B250" s="102"/>
      <c r="C250" s="100"/>
      <c r="D250" s="100"/>
      <c r="P250" s="102"/>
      <c r="Q250" s="102"/>
      <c r="R250" s="127"/>
      <c r="S250" s="124"/>
      <c r="T250" s="124"/>
      <c r="U250" s="124"/>
      <c r="V250" s="124"/>
      <c r="W250" s="124"/>
      <c r="X250" s="102"/>
      <c r="Y250" s="102"/>
      <c r="Z250" s="102"/>
      <c r="AA250" s="127"/>
      <c r="AB250" s="124"/>
    </row>
    <row r="251" spans="1:28">
      <c r="A251" s="102"/>
      <c r="B251" s="102"/>
      <c r="C251" s="100"/>
      <c r="D251" s="100"/>
      <c r="P251" s="102"/>
      <c r="Q251" s="102"/>
      <c r="R251" s="127"/>
      <c r="S251" s="124"/>
      <c r="T251" s="124"/>
      <c r="U251" s="124"/>
      <c r="V251" s="124"/>
      <c r="W251" s="124"/>
      <c r="X251" s="102"/>
      <c r="Y251" s="102"/>
      <c r="Z251" s="102"/>
      <c r="AA251" s="127"/>
      <c r="AB251" s="124"/>
    </row>
    <row r="252" spans="1:28">
      <c r="A252" s="102"/>
      <c r="B252" s="102"/>
      <c r="C252" s="100"/>
      <c r="D252" s="100"/>
      <c r="P252" s="102"/>
      <c r="Q252" s="102"/>
      <c r="R252" s="127"/>
      <c r="S252" s="124"/>
      <c r="T252" s="124"/>
      <c r="U252" s="124"/>
      <c r="V252" s="124"/>
      <c r="W252" s="124"/>
      <c r="X252" s="102"/>
      <c r="Y252" s="102"/>
      <c r="Z252" s="102"/>
      <c r="AA252" s="127"/>
      <c r="AB252" s="124"/>
    </row>
    <row r="253" spans="1:28">
      <c r="A253" s="102"/>
      <c r="B253" s="102"/>
      <c r="C253" s="100"/>
      <c r="D253" s="100"/>
      <c r="P253" s="102"/>
      <c r="Q253" s="102"/>
      <c r="R253" s="127"/>
      <c r="S253" s="124"/>
      <c r="T253" s="124"/>
      <c r="U253" s="124"/>
      <c r="V253" s="124"/>
      <c r="W253" s="124"/>
      <c r="X253" s="102"/>
      <c r="Y253" s="102"/>
      <c r="Z253" s="102"/>
      <c r="AA253" s="127"/>
      <c r="AB253" s="124"/>
    </row>
    <row r="254" spans="1:28">
      <c r="A254" s="102"/>
      <c r="B254" s="102"/>
      <c r="C254" s="100"/>
      <c r="D254" s="100"/>
      <c r="P254" s="102"/>
      <c r="Q254" s="102"/>
      <c r="R254" s="127"/>
      <c r="S254" s="124"/>
      <c r="T254" s="124"/>
      <c r="U254" s="124"/>
      <c r="V254" s="124"/>
      <c r="W254" s="124"/>
      <c r="X254" s="102"/>
      <c r="Y254" s="102"/>
      <c r="Z254" s="102"/>
      <c r="AA254" s="127"/>
      <c r="AB254" s="124"/>
    </row>
    <row r="255" spans="1:28">
      <c r="A255" s="102"/>
      <c r="B255" s="102"/>
      <c r="C255" s="100"/>
      <c r="D255" s="100"/>
      <c r="P255" s="102"/>
      <c r="Q255" s="102"/>
      <c r="R255" s="127"/>
      <c r="S255" s="124"/>
      <c r="T255" s="124"/>
      <c r="U255" s="124"/>
      <c r="V255" s="124"/>
      <c r="W255" s="124"/>
      <c r="X255" s="102"/>
      <c r="Y255" s="102"/>
      <c r="Z255" s="102"/>
      <c r="AA255" s="127"/>
      <c r="AB255" s="124"/>
    </row>
    <row r="256" spans="1:28">
      <c r="A256" s="102"/>
      <c r="B256" s="102"/>
      <c r="C256" s="100"/>
      <c r="D256" s="100"/>
      <c r="P256" s="102"/>
      <c r="Q256" s="102"/>
      <c r="R256" s="127"/>
      <c r="S256" s="124"/>
      <c r="T256" s="124"/>
      <c r="U256" s="124"/>
      <c r="V256" s="124"/>
      <c r="W256" s="124"/>
      <c r="X256" s="102"/>
      <c r="Y256" s="102"/>
      <c r="Z256" s="102"/>
      <c r="AA256" s="127"/>
      <c r="AB256" s="124"/>
    </row>
    <row r="257" spans="1:28">
      <c r="A257" s="102"/>
      <c r="B257" s="102"/>
      <c r="C257" s="100"/>
      <c r="D257" s="100"/>
      <c r="P257" s="102"/>
      <c r="Q257" s="102"/>
      <c r="R257" s="127"/>
      <c r="S257" s="124"/>
      <c r="T257" s="124"/>
      <c r="U257" s="124"/>
      <c r="V257" s="124"/>
      <c r="W257" s="124"/>
      <c r="X257" s="102"/>
      <c r="Y257" s="102"/>
      <c r="Z257" s="102"/>
      <c r="AA257" s="127"/>
      <c r="AB257" s="124"/>
    </row>
    <row r="258" spans="1:28">
      <c r="A258" s="102"/>
      <c r="B258" s="102"/>
      <c r="C258" s="100"/>
      <c r="D258" s="100"/>
      <c r="P258" s="102"/>
      <c r="Q258" s="102"/>
      <c r="R258" s="127"/>
      <c r="S258" s="124"/>
      <c r="T258" s="124"/>
      <c r="U258" s="124"/>
      <c r="V258" s="124"/>
      <c r="W258" s="124"/>
      <c r="X258" s="102"/>
      <c r="Y258" s="102"/>
      <c r="Z258" s="102"/>
      <c r="AA258" s="127"/>
      <c r="AB258" s="124"/>
    </row>
    <row r="259" spans="1:28">
      <c r="A259" s="102"/>
      <c r="B259" s="102"/>
      <c r="C259" s="100"/>
      <c r="D259" s="100"/>
      <c r="P259" s="102"/>
      <c r="Q259" s="102"/>
      <c r="R259" s="127"/>
      <c r="S259" s="124"/>
      <c r="T259" s="124"/>
      <c r="U259" s="124"/>
      <c r="V259" s="124"/>
      <c r="W259" s="124"/>
      <c r="X259" s="102"/>
      <c r="Y259" s="102"/>
      <c r="Z259" s="102"/>
      <c r="AA259" s="127"/>
      <c r="AB259" s="124"/>
    </row>
    <row r="260" spans="1:28">
      <c r="A260" s="102"/>
      <c r="B260" s="102"/>
      <c r="C260" s="100"/>
      <c r="D260" s="100"/>
      <c r="P260" s="102"/>
      <c r="Q260" s="102"/>
      <c r="R260" s="127"/>
      <c r="S260" s="124"/>
      <c r="T260" s="124"/>
      <c r="U260" s="124"/>
      <c r="V260" s="124"/>
      <c r="W260" s="124"/>
      <c r="X260" s="102"/>
      <c r="Y260" s="102"/>
      <c r="Z260" s="102"/>
      <c r="AA260" s="127"/>
      <c r="AB260" s="124"/>
    </row>
    <row r="261" spans="1:28">
      <c r="A261" s="102"/>
      <c r="B261" s="102"/>
      <c r="C261" s="100"/>
      <c r="D261" s="100"/>
      <c r="P261" s="102"/>
      <c r="Q261" s="102"/>
      <c r="R261" s="127"/>
      <c r="S261" s="124"/>
      <c r="T261" s="124"/>
      <c r="U261" s="124"/>
      <c r="V261" s="124"/>
      <c r="W261" s="124"/>
      <c r="X261" s="102"/>
      <c r="Y261" s="102"/>
      <c r="Z261" s="102"/>
      <c r="AA261" s="127"/>
      <c r="AB261" s="124"/>
    </row>
    <row r="262" spans="1:28">
      <c r="A262" s="102"/>
      <c r="B262" s="102"/>
      <c r="C262" s="100"/>
      <c r="D262" s="100"/>
      <c r="P262" s="102"/>
      <c r="Q262" s="102"/>
      <c r="R262" s="127"/>
      <c r="S262" s="124"/>
      <c r="T262" s="124"/>
      <c r="U262" s="124"/>
      <c r="V262" s="124"/>
      <c r="W262" s="124"/>
      <c r="X262" s="102"/>
      <c r="Y262" s="102"/>
      <c r="Z262" s="102"/>
      <c r="AA262" s="127"/>
      <c r="AB262" s="124"/>
    </row>
    <row r="263" spans="1:28">
      <c r="A263" s="102"/>
      <c r="B263" s="102"/>
      <c r="C263" s="100"/>
      <c r="D263" s="100"/>
      <c r="P263" s="102"/>
      <c r="Q263" s="102"/>
      <c r="R263" s="127"/>
      <c r="S263" s="124"/>
      <c r="T263" s="124"/>
      <c r="U263" s="124"/>
      <c r="V263" s="124"/>
      <c r="W263" s="124"/>
      <c r="X263" s="102"/>
      <c r="Y263" s="102"/>
      <c r="Z263" s="102"/>
      <c r="AA263" s="127"/>
      <c r="AB263" s="124"/>
    </row>
    <row r="264" spans="1:28">
      <c r="A264" s="102"/>
      <c r="B264" s="102"/>
      <c r="C264" s="100"/>
      <c r="D264" s="100"/>
      <c r="P264" s="102"/>
      <c r="Q264" s="102"/>
      <c r="R264" s="127"/>
      <c r="S264" s="124"/>
      <c r="T264" s="124"/>
      <c r="U264" s="124"/>
      <c r="V264" s="124"/>
      <c r="W264" s="124"/>
      <c r="X264" s="102"/>
      <c r="Y264" s="102"/>
      <c r="Z264" s="102"/>
      <c r="AA264" s="127"/>
      <c r="AB264" s="124"/>
    </row>
    <row r="265" spans="1:28">
      <c r="A265" s="102"/>
      <c r="B265" s="102"/>
      <c r="C265" s="100"/>
      <c r="D265" s="100"/>
      <c r="P265" s="102"/>
      <c r="Q265" s="102"/>
      <c r="R265" s="127"/>
      <c r="S265" s="124"/>
      <c r="T265" s="124"/>
      <c r="U265" s="124"/>
      <c r="V265" s="124"/>
      <c r="W265" s="124"/>
      <c r="X265" s="102"/>
      <c r="Y265" s="102"/>
      <c r="Z265" s="102"/>
      <c r="AA265" s="127"/>
      <c r="AB265" s="124"/>
    </row>
    <row r="266" spans="1:28">
      <c r="A266" s="102"/>
      <c r="B266" s="102"/>
      <c r="C266" s="100"/>
      <c r="D266" s="100"/>
      <c r="P266" s="102"/>
      <c r="Q266" s="102"/>
      <c r="R266" s="127"/>
      <c r="S266" s="124"/>
      <c r="T266" s="124"/>
      <c r="U266" s="124"/>
      <c r="V266" s="124"/>
      <c r="W266" s="124"/>
      <c r="X266" s="102"/>
      <c r="Y266" s="102"/>
      <c r="Z266" s="102"/>
      <c r="AA266" s="127"/>
      <c r="AB266" s="124"/>
    </row>
    <row r="267" spans="1:28">
      <c r="A267" s="102"/>
      <c r="B267" s="102"/>
      <c r="C267" s="100"/>
      <c r="D267" s="100"/>
      <c r="P267" s="102"/>
      <c r="Q267" s="102"/>
      <c r="R267" s="127"/>
      <c r="S267" s="124"/>
      <c r="T267" s="124"/>
      <c r="U267" s="124"/>
      <c r="V267" s="124"/>
      <c r="W267" s="124"/>
      <c r="X267" s="102"/>
      <c r="Y267" s="102"/>
      <c r="Z267" s="102"/>
      <c r="AA267" s="127"/>
      <c r="AB267" s="124"/>
    </row>
    <row r="268" spans="1:28">
      <c r="A268" s="102"/>
      <c r="B268" s="102"/>
      <c r="C268" s="100"/>
      <c r="D268" s="100"/>
      <c r="P268" s="102"/>
      <c r="Q268" s="102"/>
      <c r="R268" s="127"/>
      <c r="S268" s="124"/>
      <c r="T268" s="124"/>
      <c r="U268" s="124"/>
      <c r="V268" s="124"/>
      <c r="W268" s="124"/>
      <c r="X268" s="102"/>
      <c r="Y268" s="102"/>
      <c r="Z268" s="102"/>
      <c r="AA268" s="127"/>
      <c r="AB268" s="124"/>
    </row>
    <row r="269" spans="1:28">
      <c r="A269" s="102"/>
      <c r="B269" s="102"/>
      <c r="C269" s="100"/>
      <c r="D269" s="100"/>
      <c r="P269" s="102"/>
      <c r="Q269" s="102"/>
      <c r="R269" s="127"/>
      <c r="S269" s="124"/>
      <c r="T269" s="124"/>
      <c r="U269" s="124"/>
      <c r="V269" s="124"/>
      <c r="W269" s="124"/>
      <c r="X269" s="102"/>
      <c r="Y269" s="102"/>
      <c r="Z269" s="102"/>
      <c r="AA269" s="127"/>
      <c r="AB269" s="124"/>
    </row>
    <row r="270" spans="1:28">
      <c r="A270" s="102"/>
      <c r="B270" s="102"/>
      <c r="C270" s="100"/>
      <c r="D270" s="100"/>
      <c r="P270" s="102"/>
      <c r="Q270" s="102"/>
      <c r="R270" s="127"/>
      <c r="S270" s="124"/>
      <c r="T270" s="124"/>
      <c r="U270" s="124"/>
      <c r="V270" s="124"/>
      <c r="W270" s="124"/>
      <c r="X270" s="102"/>
      <c r="Y270" s="102"/>
      <c r="Z270" s="102"/>
      <c r="AA270" s="127"/>
      <c r="AB270" s="124"/>
    </row>
    <row r="271" spans="1:28">
      <c r="A271" s="102"/>
      <c r="B271" s="102"/>
      <c r="C271" s="100"/>
      <c r="D271" s="100"/>
      <c r="P271" s="102"/>
      <c r="Q271" s="102"/>
      <c r="R271" s="127"/>
      <c r="S271" s="124"/>
      <c r="T271" s="124"/>
      <c r="U271" s="124"/>
      <c r="V271" s="124"/>
      <c r="W271" s="124"/>
      <c r="X271" s="102"/>
      <c r="Y271" s="102"/>
      <c r="Z271" s="102"/>
      <c r="AA271" s="127"/>
      <c r="AB271" s="124"/>
    </row>
    <row r="272" spans="1:28">
      <c r="A272" s="102"/>
      <c r="B272" s="102"/>
      <c r="C272" s="100"/>
      <c r="D272" s="100"/>
      <c r="P272" s="102"/>
      <c r="Q272" s="102"/>
      <c r="R272" s="127"/>
      <c r="S272" s="124"/>
      <c r="T272" s="124"/>
      <c r="U272" s="124"/>
      <c r="V272" s="124"/>
      <c r="W272" s="124"/>
      <c r="X272" s="102"/>
      <c r="Y272" s="102"/>
      <c r="Z272" s="102"/>
      <c r="AA272" s="127"/>
      <c r="AB272" s="124"/>
    </row>
    <row r="273" spans="1:28">
      <c r="A273" s="102"/>
      <c r="B273" s="102"/>
      <c r="C273" s="100"/>
      <c r="D273" s="100"/>
      <c r="P273" s="102"/>
      <c r="Q273" s="102"/>
      <c r="R273" s="127"/>
      <c r="S273" s="124"/>
      <c r="T273" s="124"/>
      <c r="U273" s="124"/>
      <c r="V273" s="124"/>
      <c r="W273" s="124"/>
      <c r="X273" s="102"/>
      <c r="Y273" s="102"/>
      <c r="Z273" s="102"/>
      <c r="AA273" s="127"/>
      <c r="AB273" s="124"/>
    </row>
    <row r="274" spans="1:28">
      <c r="A274" s="102"/>
      <c r="B274" s="102"/>
      <c r="C274" s="100"/>
      <c r="D274" s="100"/>
      <c r="P274" s="102"/>
      <c r="Q274" s="102"/>
      <c r="R274" s="127"/>
      <c r="S274" s="124"/>
      <c r="T274" s="124"/>
      <c r="U274" s="124"/>
      <c r="V274" s="124"/>
      <c r="W274" s="124"/>
      <c r="X274" s="102"/>
      <c r="Y274" s="102"/>
      <c r="Z274" s="102"/>
      <c r="AA274" s="127"/>
      <c r="AB274" s="124"/>
    </row>
    <row r="275" spans="1:28">
      <c r="A275" s="102"/>
      <c r="B275" s="102"/>
      <c r="C275" s="100"/>
      <c r="D275" s="100"/>
      <c r="P275" s="102"/>
      <c r="Q275" s="102"/>
      <c r="R275" s="127"/>
      <c r="S275" s="124"/>
      <c r="T275" s="124"/>
      <c r="U275" s="124"/>
      <c r="V275" s="124"/>
      <c r="W275" s="124"/>
      <c r="X275" s="102"/>
      <c r="Y275" s="102"/>
      <c r="Z275" s="102"/>
      <c r="AA275" s="127"/>
      <c r="AB275" s="124"/>
    </row>
    <row r="276" spans="1:28">
      <c r="A276" s="102"/>
      <c r="B276" s="102"/>
      <c r="C276" s="100"/>
      <c r="D276" s="100"/>
      <c r="P276" s="102"/>
      <c r="Q276" s="102"/>
      <c r="R276" s="127"/>
      <c r="S276" s="124"/>
      <c r="T276" s="124"/>
      <c r="U276" s="124"/>
      <c r="V276" s="124"/>
      <c r="W276" s="124"/>
      <c r="X276" s="102"/>
      <c r="Y276" s="102"/>
      <c r="Z276" s="102"/>
      <c r="AA276" s="127"/>
      <c r="AB276" s="124"/>
    </row>
    <row r="277" spans="1:28">
      <c r="A277" s="102"/>
      <c r="B277" s="102"/>
      <c r="C277" s="100"/>
      <c r="D277" s="100"/>
      <c r="P277" s="102"/>
      <c r="Q277" s="102"/>
      <c r="R277" s="127"/>
      <c r="S277" s="124"/>
      <c r="T277" s="124"/>
      <c r="U277" s="124"/>
      <c r="V277" s="124"/>
      <c r="W277" s="124"/>
      <c r="X277" s="102"/>
      <c r="Y277" s="102"/>
      <c r="Z277" s="102"/>
      <c r="AA277" s="127"/>
      <c r="AB277" s="124"/>
    </row>
    <row r="278" spans="1:28">
      <c r="A278" s="102"/>
      <c r="B278" s="102"/>
      <c r="C278" s="100"/>
      <c r="D278" s="100"/>
      <c r="P278" s="102"/>
      <c r="Q278" s="102"/>
      <c r="R278" s="127"/>
      <c r="S278" s="124"/>
      <c r="T278" s="124"/>
      <c r="U278" s="124"/>
      <c r="V278" s="124"/>
      <c r="W278" s="124"/>
      <c r="X278" s="102"/>
      <c r="Y278" s="102"/>
      <c r="Z278" s="102"/>
      <c r="AA278" s="127"/>
      <c r="AB278" s="124"/>
    </row>
    <row r="279" spans="1:28">
      <c r="A279" s="102"/>
      <c r="B279" s="102"/>
      <c r="C279" s="100"/>
      <c r="D279" s="100"/>
      <c r="P279" s="102"/>
      <c r="Q279" s="102"/>
      <c r="R279" s="127"/>
      <c r="S279" s="124"/>
      <c r="T279" s="124"/>
      <c r="U279" s="124"/>
      <c r="V279" s="124"/>
      <c r="W279" s="124"/>
      <c r="X279" s="102"/>
      <c r="Y279" s="102"/>
      <c r="Z279" s="102"/>
      <c r="AA279" s="127"/>
      <c r="AB279" s="124"/>
    </row>
    <row r="280" spans="1:28">
      <c r="A280" s="102"/>
      <c r="B280" s="102"/>
      <c r="C280" s="100"/>
      <c r="D280" s="100"/>
      <c r="P280" s="102"/>
      <c r="Q280" s="102"/>
      <c r="R280" s="127"/>
      <c r="S280" s="124"/>
      <c r="T280" s="124"/>
      <c r="U280" s="124"/>
      <c r="V280" s="124"/>
      <c r="W280" s="124"/>
      <c r="X280" s="102"/>
      <c r="Y280" s="102"/>
      <c r="Z280" s="102"/>
      <c r="AA280" s="127"/>
      <c r="AB280" s="124"/>
    </row>
    <row r="281" spans="1:28">
      <c r="A281" s="102"/>
      <c r="B281" s="102"/>
      <c r="C281" s="100"/>
      <c r="D281" s="100"/>
      <c r="P281" s="102"/>
      <c r="Q281" s="102"/>
      <c r="R281" s="127"/>
      <c r="S281" s="124"/>
      <c r="T281" s="124"/>
      <c r="U281" s="124"/>
      <c r="V281" s="124"/>
      <c r="W281" s="124"/>
      <c r="X281" s="102"/>
      <c r="Y281" s="102"/>
      <c r="Z281" s="102"/>
      <c r="AA281" s="127"/>
      <c r="AB281" s="124"/>
    </row>
    <row r="282" spans="1:28">
      <c r="A282" s="102"/>
      <c r="B282" s="102"/>
      <c r="C282" s="100"/>
      <c r="D282" s="100"/>
      <c r="P282" s="102"/>
      <c r="Q282" s="102"/>
      <c r="R282" s="127"/>
      <c r="S282" s="124"/>
      <c r="T282" s="124"/>
      <c r="U282" s="124"/>
      <c r="V282" s="124"/>
      <c r="W282" s="124"/>
      <c r="X282" s="102"/>
      <c r="Y282" s="102"/>
      <c r="Z282" s="102"/>
      <c r="AA282" s="127"/>
      <c r="AB282" s="124"/>
    </row>
    <row r="283" spans="1:28">
      <c r="A283" s="102"/>
      <c r="B283" s="102"/>
      <c r="C283" s="100"/>
      <c r="D283" s="100"/>
      <c r="P283" s="102"/>
      <c r="Q283" s="102"/>
      <c r="R283" s="127"/>
      <c r="S283" s="124"/>
      <c r="T283" s="124"/>
      <c r="U283" s="124"/>
      <c r="V283" s="124"/>
      <c r="W283" s="124"/>
      <c r="X283" s="102"/>
      <c r="Y283" s="102"/>
      <c r="Z283" s="102"/>
      <c r="AA283" s="127"/>
      <c r="AB283" s="124"/>
    </row>
    <row r="284" spans="1:28">
      <c r="A284" s="102"/>
      <c r="B284" s="102"/>
      <c r="C284" s="100"/>
      <c r="D284" s="100"/>
      <c r="P284" s="102"/>
      <c r="Q284" s="102"/>
      <c r="R284" s="127"/>
      <c r="S284" s="124"/>
      <c r="T284" s="124"/>
      <c r="U284" s="124"/>
      <c r="V284" s="124"/>
      <c r="W284" s="124"/>
      <c r="X284" s="102"/>
      <c r="Y284" s="102"/>
      <c r="Z284" s="102"/>
      <c r="AA284" s="127"/>
      <c r="AB284" s="124"/>
    </row>
    <row r="285" spans="1:28">
      <c r="A285" s="102"/>
      <c r="B285" s="102"/>
      <c r="C285" s="100"/>
      <c r="D285" s="100"/>
      <c r="P285" s="102"/>
      <c r="Q285" s="102"/>
      <c r="R285" s="127"/>
      <c r="S285" s="124"/>
      <c r="T285" s="124"/>
      <c r="U285" s="124"/>
      <c r="V285" s="124"/>
      <c r="W285" s="124"/>
      <c r="X285" s="102"/>
      <c r="Y285" s="102"/>
      <c r="Z285" s="102"/>
      <c r="AA285" s="127"/>
      <c r="AB285" s="124"/>
    </row>
    <row r="286" spans="1:28">
      <c r="A286" s="102"/>
      <c r="B286" s="102"/>
      <c r="C286" s="100"/>
      <c r="D286" s="100"/>
      <c r="P286" s="102"/>
      <c r="Q286" s="102"/>
      <c r="R286" s="127"/>
      <c r="S286" s="124"/>
      <c r="T286" s="124"/>
      <c r="U286" s="124"/>
      <c r="V286" s="124"/>
      <c r="W286" s="124"/>
      <c r="X286" s="102"/>
      <c r="Y286" s="102"/>
      <c r="Z286" s="102"/>
      <c r="AA286" s="127"/>
      <c r="AB286" s="124"/>
    </row>
    <row r="287" spans="1:28">
      <c r="A287" s="102"/>
      <c r="B287" s="102"/>
      <c r="C287" s="100"/>
      <c r="D287" s="100"/>
      <c r="P287" s="102"/>
      <c r="Q287" s="102"/>
      <c r="R287" s="127"/>
      <c r="S287" s="124"/>
      <c r="T287" s="124"/>
      <c r="U287" s="124"/>
      <c r="V287" s="124"/>
      <c r="W287" s="124"/>
      <c r="X287" s="102"/>
      <c r="Y287" s="102"/>
      <c r="Z287" s="102"/>
      <c r="AA287" s="127"/>
      <c r="AB287" s="124"/>
    </row>
    <row r="288" spans="1:28">
      <c r="A288" s="102"/>
      <c r="B288" s="102"/>
      <c r="C288" s="100"/>
      <c r="D288" s="100"/>
      <c r="P288" s="102"/>
      <c r="Q288" s="102"/>
      <c r="R288" s="127"/>
      <c r="S288" s="124"/>
      <c r="T288" s="124"/>
      <c r="U288" s="124"/>
      <c r="V288" s="124"/>
      <c r="W288" s="124"/>
      <c r="X288" s="102"/>
      <c r="Y288" s="102"/>
      <c r="Z288" s="102"/>
      <c r="AA288" s="127"/>
      <c r="AB288" s="124"/>
    </row>
    <row r="289" spans="1:28">
      <c r="A289" s="102"/>
      <c r="B289" s="102"/>
      <c r="C289" s="100"/>
      <c r="D289" s="100"/>
      <c r="P289" s="102"/>
      <c r="Q289" s="102"/>
      <c r="R289" s="127"/>
      <c r="S289" s="124"/>
      <c r="T289" s="124"/>
      <c r="U289" s="124"/>
      <c r="V289" s="124"/>
      <c r="W289" s="124"/>
      <c r="X289" s="102"/>
      <c r="Y289" s="102"/>
      <c r="Z289" s="102"/>
      <c r="AA289" s="127"/>
      <c r="AB289" s="124"/>
    </row>
    <row r="290" spans="1:28">
      <c r="A290" s="102"/>
      <c r="B290" s="102"/>
      <c r="C290" s="100"/>
      <c r="D290" s="100"/>
      <c r="P290" s="102"/>
      <c r="Q290" s="102"/>
      <c r="R290" s="127"/>
      <c r="S290" s="124"/>
      <c r="T290" s="124"/>
      <c r="U290" s="124"/>
      <c r="V290" s="124"/>
      <c r="W290" s="124"/>
      <c r="X290" s="102"/>
      <c r="Y290" s="102"/>
      <c r="Z290" s="102"/>
      <c r="AA290" s="127"/>
      <c r="AB290" s="124"/>
    </row>
    <row r="291" spans="1:28">
      <c r="A291" s="102"/>
      <c r="B291" s="102"/>
      <c r="C291" s="100"/>
      <c r="D291" s="100"/>
      <c r="P291" s="102"/>
      <c r="Q291" s="102"/>
      <c r="R291" s="127"/>
      <c r="S291" s="124"/>
      <c r="T291" s="124"/>
      <c r="U291" s="124"/>
      <c r="V291" s="124"/>
      <c r="W291" s="124"/>
      <c r="X291" s="102"/>
      <c r="Y291" s="102"/>
      <c r="Z291" s="102"/>
      <c r="AA291" s="127"/>
      <c r="AB291" s="124"/>
    </row>
    <row r="292" spans="1:28">
      <c r="A292" s="102"/>
      <c r="B292" s="102"/>
      <c r="C292" s="100"/>
      <c r="D292" s="100"/>
      <c r="P292" s="102"/>
      <c r="Q292" s="102"/>
      <c r="R292" s="127"/>
      <c r="S292" s="124"/>
      <c r="T292" s="124"/>
      <c r="U292" s="124"/>
      <c r="V292" s="124"/>
      <c r="W292" s="124"/>
      <c r="X292" s="102"/>
      <c r="Y292" s="102"/>
      <c r="Z292" s="102"/>
      <c r="AA292" s="127"/>
      <c r="AB292" s="124"/>
    </row>
    <row r="293" spans="1:28">
      <c r="A293" s="102"/>
      <c r="B293" s="102"/>
      <c r="C293" s="100"/>
      <c r="D293" s="100"/>
      <c r="P293" s="102"/>
      <c r="Q293" s="102"/>
      <c r="R293" s="127"/>
      <c r="S293" s="124"/>
      <c r="T293" s="124"/>
      <c r="U293" s="124"/>
      <c r="V293" s="124"/>
      <c r="W293" s="124"/>
      <c r="X293" s="102"/>
      <c r="Y293" s="102"/>
      <c r="Z293" s="102"/>
      <c r="AA293" s="127"/>
      <c r="AB293" s="124"/>
    </row>
    <row r="294" spans="1:28">
      <c r="A294" s="102"/>
      <c r="B294" s="102"/>
      <c r="C294" s="100"/>
      <c r="D294" s="100"/>
      <c r="P294" s="102"/>
      <c r="Q294" s="102"/>
      <c r="R294" s="127"/>
      <c r="S294" s="124"/>
      <c r="T294" s="124"/>
      <c r="U294" s="124"/>
      <c r="V294" s="124"/>
      <c r="W294" s="124"/>
      <c r="X294" s="102"/>
      <c r="Y294" s="102"/>
      <c r="Z294" s="102"/>
      <c r="AA294" s="127"/>
      <c r="AB294" s="124"/>
    </row>
    <row r="295" spans="1:28">
      <c r="A295" s="102"/>
      <c r="B295" s="102"/>
      <c r="C295" s="100"/>
      <c r="D295" s="100"/>
      <c r="P295" s="102"/>
      <c r="Q295" s="102"/>
      <c r="R295" s="127"/>
      <c r="S295" s="124"/>
      <c r="T295" s="124"/>
      <c r="U295" s="124"/>
      <c r="V295" s="124"/>
      <c r="W295" s="124"/>
      <c r="X295" s="102"/>
      <c r="Y295" s="102"/>
      <c r="Z295" s="102"/>
      <c r="AA295" s="127"/>
      <c r="AB295" s="124"/>
    </row>
    <row r="296" spans="1:28">
      <c r="A296" s="102"/>
      <c r="B296" s="102"/>
      <c r="C296" s="100"/>
      <c r="D296" s="100"/>
      <c r="P296" s="102"/>
      <c r="Q296" s="102"/>
      <c r="R296" s="127"/>
      <c r="S296" s="124"/>
      <c r="T296" s="124"/>
      <c r="U296" s="124"/>
      <c r="V296" s="124"/>
      <c r="W296" s="124"/>
      <c r="X296" s="102"/>
      <c r="Y296" s="102"/>
      <c r="Z296" s="102"/>
      <c r="AA296" s="127"/>
      <c r="AB296" s="124"/>
    </row>
    <row r="297" spans="1:28">
      <c r="A297" s="102"/>
      <c r="B297" s="102"/>
      <c r="C297" s="100"/>
      <c r="D297" s="100"/>
      <c r="P297" s="102"/>
      <c r="Q297" s="102"/>
      <c r="R297" s="127"/>
      <c r="S297" s="124"/>
      <c r="T297" s="124"/>
      <c r="U297" s="124"/>
      <c r="V297" s="124"/>
      <c r="W297" s="124"/>
      <c r="X297" s="102"/>
      <c r="Y297" s="102"/>
      <c r="Z297" s="102"/>
      <c r="AA297" s="127"/>
      <c r="AB297" s="124"/>
    </row>
    <row r="298" spans="1:28">
      <c r="A298" s="102"/>
      <c r="B298" s="102"/>
      <c r="C298" s="100"/>
      <c r="D298" s="100"/>
      <c r="P298" s="102"/>
      <c r="Q298" s="102"/>
      <c r="R298" s="127"/>
      <c r="S298" s="124"/>
      <c r="T298" s="124"/>
      <c r="U298" s="124"/>
      <c r="V298" s="124"/>
      <c r="W298" s="124"/>
      <c r="X298" s="102"/>
      <c r="Y298" s="102"/>
      <c r="Z298" s="102"/>
      <c r="AA298" s="127"/>
      <c r="AB298" s="124"/>
    </row>
    <row r="299" spans="1:28">
      <c r="A299" s="102"/>
      <c r="B299" s="102"/>
      <c r="C299" s="100"/>
      <c r="D299" s="100"/>
      <c r="P299" s="102"/>
      <c r="Q299" s="102"/>
      <c r="R299" s="127"/>
      <c r="S299" s="124"/>
      <c r="T299" s="124"/>
      <c r="U299" s="124"/>
      <c r="V299" s="124"/>
      <c r="W299" s="124"/>
      <c r="X299" s="102"/>
      <c r="Y299" s="102"/>
      <c r="Z299" s="102"/>
      <c r="AA299" s="127"/>
      <c r="AB299" s="124"/>
    </row>
    <row r="300" spans="1:28">
      <c r="A300" s="102"/>
      <c r="B300" s="102"/>
      <c r="C300" s="100"/>
      <c r="D300" s="100"/>
      <c r="P300" s="102"/>
      <c r="Q300" s="102"/>
      <c r="R300" s="127"/>
      <c r="S300" s="124"/>
      <c r="T300" s="124"/>
      <c r="U300" s="124"/>
      <c r="V300" s="124"/>
      <c r="W300" s="124"/>
      <c r="X300" s="102"/>
      <c r="Y300" s="102"/>
      <c r="Z300" s="102"/>
      <c r="AA300" s="127"/>
      <c r="AB300" s="124"/>
    </row>
    <row r="301" spans="1:28">
      <c r="A301" s="102"/>
      <c r="B301" s="102"/>
      <c r="C301" s="100"/>
      <c r="D301" s="100"/>
      <c r="P301" s="102"/>
      <c r="Q301" s="102"/>
      <c r="R301" s="127"/>
      <c r="S301" s="124"/>
      <c r="T301" s="124"/>
      <c r="U301" s="124"/>
      <c r="V301" s="124"/>
      <c r="W301" s="124"/>
      <c r="X301" s="102"/>
      <c r="Y301" s="102"/>
      <c r="Z301" s="102"/>
      <c r="AA301" s="127"/>
      <c r="AB301" s="124"/>
    </row>
    <row r="302" spans="1:28">
      <c r="A302" s="102"/>
      <c r="B302" s="102"/>
      <c r="C302" s="100"/>
      <c r="D302" s="100"/>
      <c r="P302" s="102"/>
      <c r="Q302" s="102"/>
      <c r="R302" s="127"/>
      <c r="S302" s="124"/>
      <c r="T302" s="124"/>
      <c r="U302" s="124"/>
      <c r="V302" s="124"/>
      <c r="W302" s="124"/>
      <c r="X302" s="102"/>
      <c r="Y302" s="102"/>
      <c r="Z302" s="102"/>
      <c r="AA302" s="127"/>
      <c r="AB302" s="124"/>
    </row>
    <row r="303" spans="1:28">
      <c r="A303" s="102"/>
      <c r="B303" s="102"/>
      <c r="C303" s="100"/>
      <c r="D303" s="100"/>
      <c r="P303" s="102"/>
      <c r="Q303" s="102"/>
      <c r="R303" s="127"/>
      <c r="S303" s="124"/>
      <c r="T303" s="124"/>
      <c r="U303" s="124"/>
      <c r="V303" s="124"/>
      <c r="W303" s="124"/>
      <c r="X303" s="102"/>
      <c r="Y303" s="102"/>
      <c r="Z303" s="102"/>
      <c r="AA303" s="127"/>
      <c r="AB303" s="124"/>
    </row>
    <row r="304" spans="1:28">
      <c r="A304" s="102"/>
      <c r="B304" s="102"/>
      <c r="C304" s="100"/>
      <c r="D304" s="100"/>
      <c r="P304" s="102"/>
      <c r="Q304" s="102"/>
      <c r="R304" s="127"/>
      <c r="S304" s="124"/>
      <c r="T304" s="124"/>
      <c r="U304" s="124"/>
      <c r="V304" s="124"/>
      <c r="W304" s="124"/>
      <c r="X304" s="102"/>
      <c r="Y304" s="102"/>
      <c r="Z304" s="102"/>
      <c r="AA304" s="127"/>
      <c r="AB304" s="124"/>
    </row>
    <row r="305" spans="1:28">
      <c r="A305" s="102"/>
      <c r="B305" s="102"/>
      <c r="C305" s="100"/>
      <c r="D305" s="100"/>
      <c r="P305" s="102"/>
      <c r="Q305" s="102"/>
      <c r="R305" s="127"/>
      <c r="S305" s="124"/>
      <c r="T305" s="124"/>
      <c r="U305" s="124"/>
      <c r="V305" s="124"/>
      <c r="W305" s="124"/>
      <c r="X305" s="102"/>
      <c r="Y305" s="102"/>
      <c r="Z305" s="102"/>
      <c r="AA305" s="127"/>
      <c r="AB305" s="124"/>
    </row>
    <row r="306" spans="1:28">
      <c r="A306" s="102"/>
      <c r="B306" s="102"/>
      <c r="C306" s="100"/>
      <c r="D306" s="100"/>
      <c r="P306" s="102"/>
      <c r="Q306" s="102"/>
      <c r="R306" s="127"/>
      <c r="S306" s="124"/>
      <c r="T306" s="124"/>
      <c r="U306" s="124"/>
      <c r="V306" s="124"/>
      <c r="W306" s="124"/>
      <c r="X306" s="102"/>
      <c r="Y306" s="102"/>
      <c r="Z306" s="102"/>
      <c r="AA306" s="127"/>
      <c r="AB306" s="124"/>
    </row>
    <row r="307" spans="1:28">
      <c r="A307" s="102"/>
      <c r="B307" s="102"/>
      <c r="C307" s="100"/>
      <c r="D307" s="100"/>
      <c r="P307" s="102"/>
      <c r="Q307" s="102"/>
      <c r="R307" s="127"/>
      <c r="S307" s="124"/>
      <c r="T307" s="124"/>
      <c r="U307" s="124"/>
      <c r="V307" s="124"/>
      <c r="W307" s="124"/>
      <c r="X307" s="102"/>
      <c r="Y307" s="102"/>
      <c r="Z307" s="102"/>
      <c r="AA307" s="127"/>
      <c r="AB307" s="124"/>
    </row>
    <row r="308" spans="1:28">
      <c r="A308" s="102"/>
      <c r="B308" s="102"/>
      <c r="C308" s="100"/>
      <c r="D308" s="100"/>
      <c r="P308" s="102"/>
      <c r="Q308" s="102"/>
      <c r="R308" s="127"/>
      <c r="S308" s="124"/>
      <c r="T308" s="124"/>
      <c r="U308" s="124"/>
      <c r="V308" s="124"/>
      <c r="W308" s="124"/>
      <c r="X308" s="102"/>
      <c r="Y308" s="102"/>
      <c r="Z308" s="102"/>
      <c r="AA308" s="127"/>
      <c r="AB308" s="124"/>
    </row>
    <row r="309" spans="1:28">
      <c r="A309" s="102"/>
      <c r="B309" s="102"/>
      <c r="C309" s="100"/>
      <c r="D309" s="100"/>
      <c r="P309" s="102"/>
      <c r="Q309" s="102"/>
      <c r="R309" s="127"/>
      <c r="S309" s="124"/>
      <c r="T309" s="124"/>
      <c r="U309" s="124"/>
      <c r="V309" s="124"/>
      <c r="W309" s="124"/>
      <c r="X309" s="102"/>
      <c r="Y309" s="102"/>
      <c r="Z309" s="102"/>
      <c r="AA309" s="127"/>
      <c r="AB309" s="124"/>
    </row>
    <row r="310" spans="1:28">
      <c r="A310" s="102"/>
      <c r="B310" s="102"/>
      <c r="C310" s="100"/>
      <c r="D310" s="100"/>
      <c r="P310" s="102"/>
      <c r="Q310" s="102"/>
      <c r="R310" s="127"/>
      <c r="S310" s="124"/>
      <c r="T310" s="124"/>
      <c r="U310" s="124"/>
      <c r="V310" s="124"/>
      <c r="W310" s="124"/>
      <c r="X310" s="102"/>
      <c r="Y310" s="102"/>
      <c r="Z310" s="102"/>
      <c r="AA310" s="127"/>
      <c r="AB310" s="124"/>
    </row>
    <row r="311" spans="1:28">
      <c r="A311" s="102"/>
      <c r="B311" s="102"/>
      <c r="C311" s="100"/>
      <c r="D311" s="100"/>
      <c r="P311" s="102"/>
      <c r="Q311" s="102"/>
      <c r="R311" s="127"/>
      <c r="S311" s="124"/>
      <c r="T311" s="124"/>
      <c r="U311" s="124"/>
      <c r="V311" s="124"/>
      <c r="W311" s="124"/>
      <c r="X311" s="102"/>
      <c r="Y311" s="102"/>
      <c r="Z311" s="102"/>
      <c r="AA311" s="127"/>
      <c r="AB311" s="124"/>
    </row>
    <row r="312" spans="1:28">
      <c r="A312" s="102"/>
      <c r="B312" s="102"/>
      <c r="C312" s="100"/>
      <c r="D312" s="100"/>
      <c r="P312" s="102"/>
      <c r="Q312" s="102"/>
      <c r="R312" s="127"/>
      <c r="S312" s="124"/>
      <c r="T312" s="124"/>
      <c r="U312" s="124"/>
      <c r="V312" s="124"/>
      <c r="W312" s="124"/>
      <c r="X312" s="102"/>
      <c r="Y312" s="102"/>
      <c r="Z312" s="102"/>
      <c r="AA312" s="127"/>
      <c r="AB312" s="124"/>
    </row>
    <row r="313" spans="1:28">
      <c r="A313" s="102"/>
      <c r="B313" s="102"/>
      <c r="C313" s="100"/>
      <c r="D313" s="100"/>
      <c r="P313" s="102"/>
      <c r="Q313" s="102"/>
      <c r="R313" s="127"/>
      <c r="S313" s="124"/>
      <c r="T313" s="124"/>
      <c r="U313" s="124"/>
      <c r="V313" s="124"/>
      <c r="W313" s="124"/>
      <c r="X313" s="102"/>
      <c r="Y313" s="102"/>
      <c r="Z313" s="102"/>
      <c r="AA313" s="127"/>
      <c r="AB313" s="124"/>
    </row>
    <row r="314" spans="1:28">
      <c r="A314" s="102"/>
      <c r="B314" s="102"/>
      <c r="C314" s="100"/>
      <c r="D314" s="100"/>
      <c r="P314" s="102"/>
      <c r="Q314" s="102"/>
      <c r="R314" s="127"/>
      <c r="S314" s="124"/>
      <c r="T314" s="124"/>
      <c r="U314" s="124"/>
      <c r="V314" s="124"/>
      <c r="W314" s="124"/>
      <c r="X314" s="102"/>
      <c r="Y314" s="102"/>
      <c r="Z314" s="102"/>
      <c r="AA314" s="127"/>
      <c r="AB314" s="124"/>
    </row>
    <row r="315" spans="1:28">
      <c r="A315" s="102"/>
      <c r="B315" s="102"/>
      <c r="C315" s="100"/>
      <c r="D315" s="100"/>
      <c r="P315" s="102"/>
      <c r="Q315" s="102"/>
      <c r="R315" s="127"/>
      <c r="S315" s="124"/>
      <c r="T315" s="124"/>
      <c r="U315" s="124"/>
      <c r="V315" s="124"/>
      <c r="W315" s="124"/>
      <c r="X315" s="102"/>
      <c r="Y315" s="102"/>
      <c r="Z315" s="102"/>
      <c r="AA315" s="127"/>
      <c r="AB315" s="124"/>
    </row>
    <row r="316" spans="1:28">
      <c r="A316" s="102"/>
      <c r="B316" s="102"/>
      <c r="C316" s="100"/>
      <c r="D316" s="100"/>
      <c r="P316" s="102"/>
      <c r="Q316" s="102"/>
      <c r="R316" s="127"/>
      <c r="S316" s="124"/>
      <c r="T316" s="124"/>
      <c r="U316" s="124"/>
      <c r="V316" s="124"/>
      <c r="W316" s="124"/>
      <c r="X316" s="102"/>
      <c r="Y316" s="102"/>
      <c r="Z316" s="102"/>
      <c r="AA316" s="127"/>
      <c r="AB316" s="124"/>
    </row>
    <row r="317" spans="1:28">
      <c r="A317" s="102"/>
      <c r="B317" s="102"/>
      <c r="C317" s="100"/>
      <c r="D317" s="100"/>
      <c r="P317" s="102"/>
      <c r="Q317" s="102"/>
      <c r="R317" s="127"/>
      <c r="S317" s="124"/>
      <c r="T317" s="124"/>
      <c r="U317" s="124"/>
      <c r="V317" s="124"/>
      <c r="W317" s="124"/>
      <c r="X317" s="102"/>
      <c r="Y317" s="102"/>
      <c r="Z317" s="102"/>
      <c r="AA317" s="127"/>
      <c r="AB317" s="124"/>
    </row>
    <row r="318" spans="1:28">
      <c r="A318" s="102"/>
      <c r="B318" s="102"/>
      <c r="C318" s="100"/>
      <c r="D318" s="100"/>
      <c r="P318" s="102"/>
      <c r="Q318" s="102"/>
      <c r="R318" s="127"/>
      <c r="S318" s="124"/>
      <c r="T318" s="124"/>
      <c r="U318" s="124"/>
      <c r="V318" s="124"/>
      <c r="W318" s="124"/>
      <c r="X318" s="102"/>
      <c r="Y318" s="102"/>
      <c r="Z318" s="102"/>
      <c r="AA318" s="127"/>
      <c r="AB318" s="124"/>
    </row>
    <row r="319" spans="1:28">
      <c r="A319" s="102"/>
      <c r="B319" s="102"/>
      <c r="C319" s="100"/>
      <c r="D319" s="100"/>
      <c r="P319" s="102"/>
      <c r="Q319" s="102"/>
      <c r="R319" s="127"/>
      <c r="S319" s="124"/>
      <c r="T319" s="124"/>
      <c r="U319" s="124"/>
      <c r="V319" s="124"/>
      <c r="W319" s="124"/>
      <c r="X319" s="102"/>
      <c r="Y319" s="102"/>
      <c r="Z319" s="102"/>
      <c r="AA319" s="127"/>
      <c r="AB319" s="124"/>
    </row>
    <row r="320" spans="1:28">
      <c r="A320" s="102"/>
      <c r="B320" s="102"/>
      <c r="C320" s="100"/>
      <c r="D320" s="100"/>
      <c r="P320" s="102"/>
      <c r="Q320" s="102"/>
      <c r="R320" s="127"/>
      <c r="S320" s="124"/>
      <c r="T320" s="124"/>
      <c r="U320" s="124"/>
      <c r="V320" s="124"/>
      <c r="W320" s="124"/>
      <c r="X320" s="102"/>
      <c r="Y320" s="102"/>
      <c r="Z320" s="102"/>
      <c r="AA320" s="127"/>
      <c r="AB320" s="124"/>
    </row>
    <row r="321" spans="1:28">
      <c r="A321" s="102"/>
      <c r="B321" s="102"/>
      <c r="C321" s="100"/>
      <c r="D321" s="100"/>
      <c r="P321" s="102"/>
      <c r="Q321" s="102"/>
      <c r="R321" s="127"/>
      <c r="S321" s="124"/>
      <c r="T321" s="124"/>
      <c r="U321" s="124"/>
      <c r="V321" s="124"/>
      <c r="W321" s="124"/>
      <c r="X321" s="102"/>
      <c r="Y321" s="102"/>
      <c r="Z321" s="102"/>
      <c r="AA321" s="127"/>
      <c r="AB321" s="124"/>
    </row>
    <row r="322" spans="1:28">
      <c r="A322" s="102"/>
      <c r="B322" s="102"/>
      <c r="C322" s="100"/>
      <c r="D322" s="100"/>
      <c r="P322" s="102"/>
      <c r="Q322" s="102"/>
      <c r="R322" s="127"/>
      <c r="S322" s="124"/>
      <c r="T322" s="124"/>
      <c r="U322" s="124"/>
      <c r="V322" s="124"/>
      <c r="W322" s="124"/>
      <c r="X322" s="102"/>
      <c r="Y322" s="102"/>
      <c r="Z322" s="102"/>
      <c r="AA322" s="127"/>
      <c r="AB322" s="124"/>
    </row>
    <row r="323" spans="1:28">
      <c r="A323" s="102"/>
      <c r="B323" s="102"/>
      <c r="C323" s="100"/>
      <c r="D323" s="100"/>
      <c r="P323" s="102"/>
      <c r="Q323" s="102"/>
      <c r="R323" s="127"/>
      <c r="S323" s="124"/>
      <c r="T323" s="124"/>
      <c r="U323" s="124"/>
      <c r="V323" s="124"/>
      <c r="W323" s="124"/>
      <c r="X323" s="102"/>
      <c r="Y323" s="102"/>
      <c r="Z323" s="102"/>
      <c r="AA323" s="127"/>
      <c r="AB323" s="124"/>
    </row>
    <row r="324" spans="1:28">
      <c r="A324" s="102"/>
      <c r="B324" s="102"/>
      <c r="C324" s="100"/>
      <c r="D324" s="100"/>
      <c r="P324" s="102"/>
      <c r="Q324" s="102"/>
      <c r="R324" s="127"/>
      <c r="S324" s="124"/>
      <c r="T324" s="124"/>
      <c r="U324" s="124"/>
      <c r="V324" s="124"/>
      <c r="W324" s="124"/>
      <c r="X324" s="102"/>
      <c r="Y324" s="102"/>
      <c r="Z324" s="102"/>
      <c r="AA324" s="127"/>
      <c r="AB324" s="124"/>
    </row>
    <row r="325" spans="1:28">
      <c r="A325" s="102"/>
      <c r="B325" s="102"/>
      <c r="C325" s="100"/>
      <c r="D325" s="100"/>
      <c r="P325" s="102"/>
      <c r="Q325" s="102"/>
      <c r="R325" s="127"/>
      <c r="S325" s="124"/>
      <c r="T325" s="124"/>
      <c r="U325" s="124"/>
      <c r="V325" s="124"/>
      <c r="W325" s="124"/>
      <c r="X325" s="102"/>
      <c r="Y325" s="102"/>
      <c r="Z325" s="102"/>
      <c r="AA325" s="127"/>
      <c r="AB325" s="124"/>
    </row>
    <row r="326" spans="1:28">
      <c r="A326" s="102"/>
      <c r="B326" s="102"/>
      <c r="C326" s="100"/>
      <c r="D326" s="100"/>
      <c r="P326" s="102"/>
      <c r="Q326" s="102"/>
      <c r="R326" s="127"/>
      <c r="S326" s="124"/>
      <c r="T326" s="124"/>
      <c r="U326" s="124"/>
      <c r="V326" s="124"/>
      <c r="W326" s="124"/>
      <c r="X326" s="102"/>
      <c r="Y326" s="102"/>
      <c r="Z326" s="102"/>
      <c r="AA326" s="127"/>
      <c r="AB326" s="124"/>
    </row>
    <row r="327" spans="1:28">
      <c r="A327" s="102"/>
      <c r="B327" s="102"/>
      <c r="C327" s="100"/>
      <c r="D327" s="100"/>
      <c r="P327" s="102"/>
      <c r="Q327" s="102"/>
      <c r="R327" s="127"/>
      <c r="S327" s="124"/>
      <c r="T327" s="124"/>
      <c r="U327" s="124"/>
      <c r="V327" s="124"/>
      <c r="W327" s="124"/>
      <c r="X327" s="102"/>
      <c r="Y327" s="102"/>
      <c r="Z327" s="102"/>
      <c r="AA327" s="127"/>
      <c r="AB327" s="124"/>
    </row>
    <row r="328" spans="1:28">
      <c r="A328" s="102"/>
      <c r="B328" s="102"/>
      <c r="C328" s="100"/>
      <c r="D328" s="100"/>
      <c r="P328" s="102"/>
      <c r="Q328" s="102"/>
      <c r="R328" s="127"/>
      <c r="S328" s="124"/>
      <c r="T328" s="124"/>
      <c r="U328" s="124"/>
      <c r="V328" s="124"/>
      <c r="W328" s="124"/>
      <c r="X328" s="102"/>
      <c r="Y328" s="102"/>
      <c r="Z328" s="102"/>
      <c r="AA328" s="127"/>
      <c r="AB328" s="124"/>
    </row>
    <row r="329" spans="1:28">
      <c r="A329" s="102"/>
      <c r="B329" s="102"/>
      <c r="C329" s="100"/>
      <c r="D329" s="100"/>
      <c r="P329" s="102"/>
      <c r="Q329" s="102"/>
      <c r="R329" s="127"/>
      <c r="S329" s="124"/>
      <c r="T329" s="124"/>
      <c r="U329" s="124"/>
      <c r="V329" s="124"/>
      <c r="W329" s="124"/>
      <c r="X329" s="102"/>
      <c r="Y329" s="102"/>
      <c r="Z329" s="102"/>
      <c r="AA329" s="127"/>
      <c r="AB329" s="124"/>
    </row>
    <row r="330" spans="1:28">
      <c r="A330" s="102"/>
      <c r="B330" s="102"/>
      <c r="C330" s="100"/>
      <c r="D330" s="100"/>
      <c r="P330" s="102"/>
      <c r="Q330" s="102"/>
      <c r="R330" s="127"/>
      <c r="S330" s="124"/>
      <c r="T330" s="124"/>
      <c r="U330" s="124"/>
      <c r="V330" s="124"/>
      <c r="W330" s="124"/>
      <c r="X330" s="102"/>
      <c r="Y330" s="102"/>
      <c r="Z330" s="102"/>
      <c r="AA330" s="127"/>
      <c r="AB330" s="124"/>
    </row>
    <row r="331" spans="1:28">
      <c r="A331" s="102"/>
      <c r="B331" s="102"/>
      <c r="C331" s="100"/>
      <c r="D331" s="100"/>
      <c r="P331" s="102"/>
      <c r="Q331" s="102"/>
      <c r="R331" s="127"/>
      <c r="S331" s="124"/>
      <c r="T331" s="124"/>
      <c r="U331" s="124"/>
      <c r="V331" s="124"/>
      <c r="W331" s="124"/>
      <c r="X331" s="102"/>
      <c r="Y331" s="102"/>
      <c r="Z331" s="102"/>
      <c r="AA331" s="127"/>
      <c r="AB331" s="124"/>
    </row>
    <row r="332" spans="1:28">
      <c r="A332" s="102"/>
      <c r="B332" s="102"/>
      <c r="C332" s="100"/>
      <c r="D332" s="100"/>
      <c r="P332" s="102"/>
      <c r="Q332" s="102"/>
      <c r="R332" s="127"/>
      <c r="S332" s="124"/>
      <c r="T332" s="124"/>
      <c r="U332" s="124"/>
      <c r="V332" s="124"/>
      <c r="W332" s="124"/>
      <c r="X332" s="102"/>
      <c r="Y332" s="102"/>
      <c r="Z332" s="102"/>
      <c r="AA332" s="127"/>
      <c r="AB332" s="124"/>
    </row>
    <row r="333" spans="1:28">
      <c r="A333" s="102"/>
      <c r="B333" s="102"/>
      <c r="C333" s="100"/>
      <c r="D333" s="100"/>
      <c r="P333" s="102"/>
      <c r="Q333" s="102"/>
      <c r="R333" s="127"/>
      <c r="S333" s="124"/>
      <c r="T333" s="124"/>
      <c r="U333" s="124"/>
      <c r="V333" s="124"/>
      <c r="W333" s="124"/>
      <c r="X333" s="102"/>
      <c r="Y333" s="102"/>
      <c r="Z333" s="102"/>
      <c r="AA333" s="127"/>
      <c r="AB333" s="124"/>
    </row>
    <row r="334" spans="1:28">
      <c r="A334" s="102"/>
      <c r="B334" s="102"/>
      <c r="C334" s="100"/>
      <c r="D334" s="100"/>
      <c r="P334" s="102"/>
      <c r="Q334" s="102"/>
      <c r="R334" s="127"/>
      <c r="S334" s="124"/>
      <c r="T334" s="124"/>
      <c r="U334" s="124"/>
      <c r="V334" s="124"/>
      <c r="W334" s="124"/>
      <c r="X334" s="102"/>
      <c r="Y334" s="102"/>
      <c r="Z334" s="102"/>
      <c r="AA334" s="127"/>
      <c r="AB334" s="124"/>
    </row>
    <row r="335" spans="1:28">
      <c r="A335" s="102"/>
      <c r="B335" s="102"/>
      <c r="C335" s="100"/>
      <c r="D335" s="100"/>
      <c r="P335" s="102"/>
      <c r="Q335" s="102"/>
      <c r="R335" s="127"/>
      <c r="S335" s="124"/>
      <c r="T335" s="124"/>
      <c r="U335" s="124"/>
      <c r="V335" s="124"/>
      <c r="W335" s="124"/>
      <c r="X335" s="102"/>
      <c r="Y335" s="102"/>
      <c r="Z335" s="102"/>
      <c r="AA335" s="127"/>
      <c r="AB335" s="124"/>
    </row>
    <row r="336" spans="1:28">
      <c r="A336" s="102"/>
      <c r="B336" s="102"/>
      <c r="C336" s="100"/>
      <c r="D336" s="100"/>
      <c r="P336" s="102"/>
      <c r="Q336" s="102"/>
      <c r="R336" s="127"/>
      <c r="S336" s="124"/>
      <c r="T336" s="124"/>
      <c r="U336" s="124"/>
      <c r="V336" s="124"/>
      <c r="W336" s="124"/>
      <c r="X336" s="102"/>
      <c r="Y336" s="102"/>
      <c r="Z336" s="102"/>
      <c r="AA336" s="127"/>
      <c r="AB336" s="124"/>
    </row>
    <row r="337" spans="1:28">
      <c r="A337" s="102"/>
      <c r="B337" s="102"/>
      <c r="C337" s="100"/>
      <c r="D337" s="100"/>
      <c r="P337" s="102"/>
      <c r="Q337" s="102"/>
      <c r="R337" s="127"/>
      <c r="S337" s="124"/>
      <c r="T337" s="124"/>
      <c r="U337" s="124"/>
      <c r="V337" s="124"/>
      <c r="W337" s="124"/>
      <c r="X337" s="102"/>
      <c r="Y337" s="102"/>
      <c r="Z337" s="102"/>
      <c r="AA337" s="127"/>
      <c r="AB337" s="124"/>
    </row>
    <row r="338" spans="1:28">
      <c r="A338" s="102"/>
      <c r="B338" s="102"/>
      <c r="C338" s="100"/>
      <c r="D338" s="100"/>
      <c r="P338" s="102"/>
      <c r="Q338" s="102"/>
      <c r="R338" s="127"/>
      <c r="S338" s="124"/>
      <c r="T338" s="124"/>
      <c r="U338" s="124"/>
      <c r="V338" s="124"/>
      <c r="W338" s="124"/>
      <c r="X338" s="102"/>
      <c r="Y338" s="102"/>
      <c r="Z338" s="102"/>
      <c r="AA338" s="127"/>
      <c r="AB338" s="124"/>
    </row>
    <row r="339" spans="1:28">
      <c r="A339" s="102"/>
      <c r="B339" s="102"/>
      <c r="C339" s="100"/>
      <c r="D339" s="100"/>
      <c r="P339" s="102"/>
      <c r="Q339" s="102"/>
      <c r="R339" s="127"/>
      <c r="S339" s="124"/>
      <c r="T339" s="124"/>
      <c r="U339" s="124"/>
      <c r="V339" s="124"/>
      <c r="W339" s="124"/>
      <c r="X339" s="102"/>
      <c r="Y339" s="102"/>
      <c r="Z339" s="102"/>
      <c r="AA339" s="127"/>
      <c r="AB339" s="124"/>
    </row>
    <row r="340" spans="1:28">
      <c r="A340" s="102"/>
      <c r="B340" s="102"/>
      <c r="C340" s="100"/>
      <c r="D340" s="100"/>
      <c r="P340" s="102"/>
      <c r="Q340" s="102"/>
      <c r="R340" s="127"/>
      <c r="S340" s="124"/>
      <c r="T340" s="124"/>
      <c r="U340" s="124"/>
      <c r="V340" s="124"/>
      <c r="W340" s="124"/>
      <c r="X340" s="102"/>
      <c r="Y340" s="102"/>
      <c r="Z340" s="102"/>
      <c r="AA340" s="127"/>
      <c r="AB340" s="124"/>
    </row>
    <row r="341" spans="1:28">
      <c r="A341" s="102"/>
      <c r="B341" s="102"/>
      <c r="C341" s="100"/>
      <c r="D341" s="100"/>
      <c r="P341" s="102"/>
      <c r="Q341" s="102"/>
      <c r="R341" s="127"/>
      <c r="S341" s="124"/>
      <c r="T341" s="124"/>
      <c r="U341" s="124"/>
      <c r="V341" s="124"/>
      <c r="W341" s="124"/>
      <c r="X341" s="102"/>
      <c r="Y341" s="102"/>
      <c r="Z341" s="102"/>
      <c r="AA341" s="127"/>
      <c r="AB341" s="124"/>
    </row>
    <row r="342" spans="1:28">
      <c r="A342" s="102"/>
      <c r="B342" s="102"/>
      <c r="C342" s="100"/>
      <c r="D342" s="100"/>
      <c r="P342" s="102"/>
      <c r="Q342" s="102"/>
      <c r="R342" s="127"/>
      <c r="S342" s="124"/>
      <c r="T342" s="124"/>
      <c r="U342" s="124"/>
      <c r="V342" s="124"/>
      <c r="W342" s="124"/>
      <c r="X342" s="102"/>
      <c r="Y342" s="102"/>
      <c r="Z342" s="102"/>
      <c r="AA342" s="127"/>
      <c r="AB342" s="124"/>
    </row>
    <row r="343" spans="1:28">
      <c r="A343" s="102"/>
      <c r="B343" s="102"/>
      <c r="C343" s="100"/>
      <c r="D343" s="100"/>
      <c r="P343" s="102"/>
      <c r="Q343" s="102"/>
      <c r="R343" s="127"/>
      <c r="S343" s="124"/>
      <c r="T343" s="124"/>
      <c r="U343" s="124"/>
      <c r="V343" s="124"/>
      <c r="W343" s="124"/>
      <c r="X343" s="102"/>
      <c r="Y343" s="102"/>
      <c r="Z343" s="102"/>
      <c r="AA343" s="127"/>
      <c r="AB343" s="124"/>
    </row>
    <row r="344" spans="1:28">
      <c r="A344" s="102"/>
      <c r="B344" s="102"/>
      <c r="C344" s="100"/>
      <c r="D344" s="100"/>
      <c r="P344" s="102"/>
      <c r="Q344" s="102"/>
      <c r="R344" s="127"/>
      <c r="S344" s="124"/>
      <c r="T344" s="124"/>
      <c r="U344" s="124"/>
      <c r="V344" s="124"/>
      <c r="W344" s="124"/>
      <c r="X344" s="102"/>
      <c r="Y344" s="102"/>
      <c r="Z344" s="102"/>
      <c r="AA344" s="127"/>
      <c r="AB344" s="124"/>
    </row>
    <row r="345" spans="1:28">
      <c r="A345" s="102"/>
      <c r="B345" s="102"/>
      <c r="C345" s="100"/>
      <c r="D345" s="100"/>
      <c r="P345" s="102"/>
      <c r="Q345" s="102"/>
      <c r="R345" s="127"/>
      <c r="S345" s="124"/>
      <c r="T345" s="124"/>
      <c r="U345" s="124"/>
      <c r="V345" s="124"/>
      <c r="W345" s="124"/>
      <c r="X345" s="102"/>
      <c r="Y345" s="102"/>
      <c r="Z345" s="102"/>
      <c r="AA345" s="127"/>
      <c r="AB345" s="124"/>
    </row>
    <row r="346" spans="1:28">
      <c r="A346" s="102"/>
      <c r="B346" s="102"/>
      <c r="C346" s="100"/>
      <c r="D346" s="100"/>
      <c r="P346" s="102"/>
      <c r="Q346" s="102"/>
      <c r="R346" s="127"/>
      <c r="S346" s="124"/>
      <c r="T346" s="124"/>
      <c r="U346" s="124"/>
      <c r="V346" s="124"/>
      <c r="W346" s="124"/>
      <c r="X346" s="102"/>
      <c r="Y346" s="102"/>
      <c r="Z346" s="102"/>
      <c r="AA346" s="127"/>
      <c r="AB346" s="124"/>
    </row>
    <row r="347" spans="1:28">
      <c r="A347" s="102"/>
      <c r="B347" s="102"/>
      <c r="C347" s="100"/>
      <c r="D347" s="100"/>
      <c r="P347" s="102"/>
      <c r="Q347" s="102"/>
      <c r="R347" s="127"/>
      <c r="S347" s="124"/>
      <c r="T347" s="124"/>
      <c r="U347" s="124"/>
      <c r="V347" s="124"/>
      <c r="W347" s="124"/>
      <c r="X347" s="102"/>
      <c r="Y347" s="102"/>
      <c r="Z347" s="102"/>
      <c r="AA347" s="127"/>
      <c r="AB347" s="124"/>
    </row>
    <row r="348" spans="1:28">
      <c r="A348" s="102"/>
      <c r="B348" s="102"/>
      <c r="C348" s="100"/>
      <c r="D348" s="100"/>
      <c r="P348" s="102"/>
      <c r="Q348" s="102"/>
      <c r="R348" s="127"/>
      <c r="S348" s="124"/>
      <c r="T348" s="124"/>
      <c r="U348" s="124"/>
      <c r="V348" s="124"/>
      <c r="W348" s="124"/>
      <c r="X348" s="102"/>
      <c r="Y348" s="102"/>
      <c r="Z348" s="102"/>
      <c r="AA348" s="127"/>
      <c r="AB348" s="124"/>
    </row>
    <row r="349" spans="1:28">
      <c r="A349" s="102"/>
      <c r="B349" s="102"/>
      <c r="C349" s="100"/>
      <c r="D349" s="100"/>
      <c r="P349" s="102"/>
      <c r="Q349" s="102"/>
      <c r="R349" s="127"/>
      <c r="S349" s="124"/>
      <c r="T349" s="124"/>
      <c r="U349" s="124"/>
      <c r="V349" s="124"/>
      <c r="W349" s="124"/>
      <c r="X349" s="102"/>
      <c r="Y349" s="102"/>
      <c r="Z349" s="102"/>
      <c r="AA349" s="127"/>
      <c r="AB349" s="124"/>
    </row>
    <row r="350" spans="1:28">
      <c r="A350" s="102"/>
      <c r="B350" s="102"/>
      <c r="C350" s="100"/>
      <c r="D350" s="100"/>
      <c r="P350" s="102"/>
      <c r="Q350" s="102"/>
      <c r="R350" s="127"/>
      <c r="S350" s="124"/>
      <c r="T350" s="124"/>
      <c r="U350" s="124"/>
      <c r="V350" s="124"/>
      <c r="W350" s="124"/>
      <c r="X350" s="102"/>
      <c r="Y350" s="102"/>
      <c r="Z350" s="102"/>
      <c r="AA350" s="127"/>
      <c r="AB350" s="124"/>
    </row>
    <row r="351" spans="1:28">
      <c r="A351" s="102"/>
      <c r="B351" s="102"/>
      <c r="C351" s="100"/>
      <c r="D351" s="100"/>
      <c r="P351" s="102"/>
      <c r="Q351" s="102"/>
      <c r="R351" s="127"/>
      <c r="S351" s="124"/>
      <c r="T351" s="124"/>
      <c r="U351" s="124"/>
      <c r="V351" s="124"/>
      <c r="W351" s="124"/>
      <c r="X351" s="102"/>
      <c r="Y351" s="102"/>
      <c r="Z351" s="102"/>
      <c r="AA351" s="127"/>
      <c r="AB351" s="124"/>
    </row>
    <row r="352" spans="1:28">
      <c r="A352" s="102"/>
      <c r="B352" s="102"/>
      <c r="C352" s="100"/>
      <c r="D352" s="100"/>
      <c r="P352" s="102"/>
      <c r="Q352" s="102"/>
      <c r="R352" s="127"/>
      <c r="S352" s="124"/>
      <c r="T352" s="124"/>
      <c r="U352" s="124"/>
      <c r="V352" s="124"/>
      <c r="W352" s="124"/>
      <c r="X352" s="102"/>
      <c r="Y352" s="102"/>
      <c r="Z352" s="102"/>
      <c r="AA352" s="127"/>
      <c r="AB352" s="124"/>
    </row>
    <row r="353" spans="1:28">
      <c r="A353" s="102"/>
      <c r="B353" s="102"/>
      <c r="C353" s="100"/>
      <c r="D353" s="100"/>
      <c r="P353" s="102"/>
      <c r="Q353" s="102"/>
      <c r="R353" s="127"/>
      <c r="S353" s="124"/>
      <c r="T353" s="124"/>
      <c r="U353" s="124"/>
      <c r="V353" s="124"/>
      <c r="W353" s="124"/>
      <c r="X353" s="102"/>
      <c r="Y353" s="102"/>
      <c r="Z353" s="102"/>
      <c r="AA353" s="127"/>
      <c r="AB353" s="124"/>
    </row>
    <row r="354" spans="1:28">
      <c r="A354" s="102"/>
      <c r="B354" s="102"/>
      <c r="C354" s="100"/>
      <c r="D354" s="100"/>
      <c r="P354" s="102"/>
      <c r="Q354" s="102"/>
      <c r="R354" s="127"/>
      <c r="S354" s="124"/>
      <c r="T354" s="124"/>
      <c r="U354" s="124"/>
      <c r="V354" s="124"/>
      <c r="W354" s="124"/>
      <c r="X354" s="102"/>
      <c r="Y354" s="102"/>
      <c r="Z354" s="102"/>
      <c r="AA354" s="127"/>
      <c r="AB354" s="124"/>
    </row>
    <row r="355" spans="1:28">
      <c r="A355" s="102"/>
      <c r="B355" s="102"/>
      <c r="C355" s="100"/>
      <c r="D355" s="100"/>
      <c r="P355" s="102"/>
      <c r="Q355" s="102"/>
      <c r="R355" s="127"/>
      <c r="S355" s="124"/>
      <c r="T355" s="124"/>
      <c r="U355" s="124"/>
      <c r="V355" s="124"/>
      <c r="W355" s="124"/>
      <c r="X355" s="102"/>
      <c r="Y355" s="102"/>
      <c r="Z355" s="102"/>
      <c r="AA355" s="127"/>
      <c r="AB355" s="124"/>
    </row>
    <row r="356" spans="1:28">
      <c r="A356" s="102"/>
      <c r="B356" s="102"/>
      <c r="C356" s="100"/>
      <c r="D356" s="100"/>
      <c r="P356" s="102"/>
      <c r="Q356" s="102"/>
      <c r="R356" s="127"/>
      <c r="S356" s="124"/>
      <c r="T356" s="124"/>
      <c r="U356" s="124"/>
      <c r="V356" s="124"/>
      <c r="W356" s="124"/>
      <c r="X356" s="102"/>
      <c r="Y356" s="102"/>
      <c r="Z356" s="102"/>
      <c r="AA356" s="127"/>
      <c r="AB356" s="124"/>
    </row>
    <row r="357" spans="1:28">
      <c r="A357" s="102"/>
      <c r="B357" s="102"/>
      <c r="C357" s="100"/>
      <c r="D357" s="100"/>
      <c r="P357" s="102"/>
      <c r="Q357" s="102"/>
      <c r="R357" s="127"/>
      <c r="S357" s="124"/>
      <c r="T357" s="124"/>
      <c r="U357" s="124"/>
      <c r="V357" s="124"/>
      <c r="W357" s="124"/>
      <c r="X357" s="102"/>
      <c r="Y357" s="102"/>
      <c r="Z357" s="102"/>
      <c r="AA357" s="127"/>
      <c r="AB357" s="124"/>
    </row>
    <row r="358" spans="1:28">
      <c r="A358" s="102"/>
      <c r="B358" s="102"/>
      <c r="C358" s="100"/>
      <c r="D358" s="100"/>
      <c r="P358" s="102"/>
      <c r="Q358" s="102"/>
      <c r="R358" s="127"/>
      <c r="S358" s="124"/>
      <c r="T358" s="124"/>
      <c r="U358" s="124"/>
      <c r="V358" s="124"/>
      <c r="W358" s="124"/>
      <c r="X358" s="102"/>
      <c r="Y358" s="102"/>
      <c r="Z358" s="102"/>
      <c r="AA358" s="127"/>
      <c r="AB358" s="124"/>
    </row>
    <row r="359" spans="1:28">
      <c r="A359" s="102"/>
      <c r="B359" s="102"/>
      <c r="C359" s="100"/>
      <c r="D359" s="100"/>
      <c r="P359" s="102"/>
      <c r="Q359" s="102"/>
      <c r="R359" s="127"/>
      <c r="S359" s="124"/>
      <c r="T359" s="124"/>
      <c r="U359" s="124"/>
      <c r="V359" s="124"/>
      <c r="W359" s="124"/>
      <c r="X359" s="102"/>
      <c r="Y359" s="102"/>
      <c r="Z359" s="102"/>
      <c r="AA359" s="127"/>
      <c r="AB359" s="124"/>
    </row>
    <row r="360" spans="1:28">
      <c r="A360" s="102"/>
      <c r="B360" s="102"/>
      <c r="C360" s="100"/>
      <c r="D360" s="100"/>
      <c r="P360" s="102"/>
      <c r="Q360" s="102"/>
      <c r="R360" s="127"/>
      <c r="S360" s="124"/>
      <c r="T360" s="124"/>
      <c r="U360" s="124"/>
      <c r="V360" s="124"/>
      <c r="W360" s="124"/>
      <c r="X360" s="102"/>
      <c r="Y360" s="102"/>
      <c r="Z360" s="102"/>
      <c r="AA360" s="127"/>
      <c r="AB360" s="124"/>
    </row>
    <row r="361" spans="1:28">
      <c r="A361" s="102"/>
      <c r="B361" s="102"/>
      <c r="C361" s="100"/>
      <c r="D361" s="100"/>
      <c r="P361" s="102"/>
      <c r="Q361" s="102"/>
      <c r="R361" s="127"/>
      <c r="S361" s="124"/>
      <c r="T361" s="124"/>
      <c r="U361" s="124"/>
      <c r="V361" s="124"/>
      <c r="W361" s="124"/>
      <c r="X361" s="102"/>
      <c r="Y361" s="102"/>
      <c r="Z361" s="102"/>
      <c r="AA361" s="127"/>
      <c r="AB361" s="124"/>
    </row>
    <row r="362" spans="1:28">
      <c r="A362" s="102"/>
      <c r="B362" s="102"/>
      <c r="C362" s="100"/>
      <c r="D362" s="100"/>
      <c r="P362" s="102"/>
      <c r="Q362" s="102"/>
      <c r="R362" s="127"/>
      <c r="S362" s="124"/>
      <c r="T362" s="124"/>
      <c r="U362" s="124"/>
      <c r="V362" s="124"/>
      <c r="W362" s="124"/>
      <c r="X362" s="102"/>
      <c r="Y362" s="102"/>
      <c r="Z362" s="102"/>
      <c r="AA362" s="127"/>
      <c r="AB362" s="124"/>
    </row>
    <row r="363" spans="1:28">
      <c r="A363" s="102"/>
      <c r="B363" s="102"/>
      <c r="C363" s="100"/>
      <c r="D363" s="100"/>
      <c r="P363" s="102"/>
      <c r="Q363" s="102"/>
      <c r="R363" s="127"/>
      <c r="S363" s="124"/>
      <c r="T363" s="124"/>
      <c r="U363" s="124"/>
      <c r="V363" s="124"/>
      <c r="W363" s="124"/>
      <c r="X363" s="102"/>
      <c r="Y363" s="102"/>
      <c r="Z363" s="102"/>
      <c r="AA363" s="127"/>
      <c r="AB363" s="124"/>
    </row>
    <row r="364" spans="1:28">
      <c r="A364" s="102"/>
      <c r="B364" s="102"/>
      <c r="C364" s="100"/>
      <c r="D364" s="100"/>
      <c r="P364" s="102"/>
      <c r="Q364" s="102"/>
      <c r="R364" s="127"/>
      <c r="S364" s="124"/>
      <c r="T364" s="124"/>
      <c r="U364" s="124"/>
      <c r="V364" s="124"/>
      <c r="W364" s="124"/>
      <c r="X364" s="102"/>
      <c r="Y364" s="102"/>
      <c r="Z364" s="102"/>
      <c r="AA364" s="127"/>
      <c r="AB364" s="124"/>
    </row>
    <row r="365" spans="1:28">
      <c r="A365" s="102"/>
      <c r="B365" s="102"/>
      <c r="C365" s="100"/>
      <c r="D365" s="100"/>
      <c r="P365" s="102"/>
      <c r="Q365" s="102"/>
      <c r="R365" s="127"/>
      <c r="S365" s="124"/>
      <c r="T365" s="124"/>
      <c r="U365" s="124"/>
      <c r="V365" s="124"/>
      <c r="W365" s="124"/>
      <c r="X365" s="102"/>
      <c r="Y365" s="102"/>
      <c r="Z365" s="102"/>
      <c r="AA365" s="127"/>
      <c r="AB365" s="124"/>
    </row>
    <row r="366" spans="1:28">
      <c r="A366" s="102"/>
      <c r="B366" s="102"/>
      <c r="C366" s="100"/>
      <c r="D366" s="100"/>
      <c r="P366" s="102"/>
      <c r="Q366" s="102"/>
      <c r="R366" s="127"/>
      <c r="S366" s="124"/>
      <c r="T366" s="124"/>
      <c r="U366" s="124"/>
      <c r="V366" s="124"/>
      <c r="W366" s="124"/>
      <c r="X366" s="102"/>
      <c r="Y366" s="102"/>
      <c r="Z366" s="102"/>
      <c r="AA366" s="127"/>
      <c r="AB366" s="124"/>
    </row>
    <row r="367" spans="1:28">
      <c r="A367" s="102"/>
      <c r="B367" s="102"/>
      <c r="C367" s="100"/>
      <c r="D367" s="100"/>
      <c r="P367" s="102"/>
      <c r="Q367" s="102"/>
      <c r="R367" s="127"/>
      <c r="S367" s="124"/>
      <c r="T367" s="124"/>
      <c r="U367" s="124"/>
      <c r="V367" s="124"/>
      <c r="W367" s="124"/>
      <c r="X367" s="102"/>
      <c r="Y367" s="102"/>
      <c r="Z367" s="102"/>
      <c r="AA367" s="127"/>
      <c r="AB367" s="124"/>
    </row>
    <row r="368" spans="1:28">
      <c r="A368" s="102"/>
      <c r="B368" s="102"/>
      <c r="C368" s="100"/>
      <c r="D368" s="100"/>
      <c r="P368" s="102"/>
      <c r="Q368" s="102"/>
      <c r="R368" s="127"/>
      <c r="S368" s="124"/>
      <c r="T368" s="124"/>
      <c r="U368" s="124"/>
      <c r="V368" s="124"/>
      <c r="W368" s="124"/>
      <c r="X368" s="102"/>
      <c r="Y368" s="102"/>
      <c r="Z368" s="102"/>
      <c r="AA368" s="127"/>
      <c r="AB368" s="124"/>
    </row>
    <row r="369" spans="1:28">
      <c r="A369" s="102"/>
      <c r="B369" s="102"/>
      <c r="C369" s="100"/>
      <c r="D369" s="100"/>
      <c r="P369" s="102"/>
      <c r="Q369" s="102"/>
      <c r="R369" s="127"/>
      <c r="S369" s="124"/>
      <c r="T369" s="124"/>
      <c r="U369" s="124"/>
      <c r="V369" s="124"/>
      <c r="W369" s="124"/>
      <c r="X369" s="102"/>
      <c r="Y369" s="102"/>
      <c r="Z369" s="102"/>
      <c r="AA369" s="127"/>
      <c r="AB369" s="124"/>
    </row>
    <row r="370" spans="1:28">
      <c r="A370" s="102"/>
      <c r="B370" s="102"/>
      <c r="C370" s="100"/>
      <c r="D370" s="100"/>
      <c r="P370" s="102"/>
      <c r="Q370" s="102"/>
      <c r="R370" s="127"/>
      <c r="S370" s="124"/>
      <c r="T370" s="124"/>
      <c r="U370" s="124"/>
      <c r="V370" s="124"/>
      <c r="W370" s="124"/>
      <c r="X370" s="102"/>
      <c r="Y370" s="102"/>
      <c r="Z370" s="102"/>
      <c r="AA370" s="127"/>
      <c r="AB370" s="124"/>
    </row>
    <row r="371" spans="1:28">
      <c r="A371" s="102"/>
      <c r="B371" s="102"/>
      <c r="C371" s="100"/>
      <c r="D371" s="100"/>
      <c r="P371" s="102"/>
      <c r="Q371" s="102"/>
      <c r="R371" s="127"/>
      <c r="S371" s="124"/>
      <c r="T371" s="124"/>
      <c r="U371" s="124"/>
      <c r="V371" s="124"/>
      <c r="W371" s="124"/>
      <c r="X371" s="102"/>
      <c r="Y371" s="102"/>
      <c r="Z371" s="102"/>
      <c r="AA371" s="127"/>
      <c r="AB371" s="124"/>
    </row>
    <row r="372" spans="1:28">
      <c r="A372" s="102"/>
      <c r="B372" s="102"/>
      <c r="C372" s="100"/>
      <c r="D372" s="100"/>
      <c r="P372" s="102"/>
      <c r="Q372" s="102"/>
      <c r="R372" s="127"/>
      <c r="S372" s="124"/>
      <c r="T372" s="124"/>
      <c r="U372" s="124"/>
      <c r="V372" s="124"/>
      <c r="W372" s="124"/>
      <c r="X372" s="102"/>
      <c r="Y372" s="102"/>
      <c r="Z372" s="102"/>
      <c r="AA372" s="127"/>
      <c r="AB372" s="124"/>
    </row>
    <row r="373" spans="1:28">
      <c r="A373" s="102"/>
      <c r="B373" s="102"/>
      <c r="C373" s="100"/>
      <c r="D373" s="100"/>
      <c r="P373" s="102"/>
      <c r="Q373" s="102"/>
      <c r="R373" s="127"/>
      <c r="S373" s="124"/>
      <c r="T373" s="124"/>
      <c r="U373" s="124"/>
      <c r="V373" s="124"/>
      <c r="W373" s="124"/>
      <c r="X373" s="102"/>
      <c r="Y373" s="102"/>
      <c r="Z373" s="102"/>
      <c r="AA373" s="127"/>
      <c r="AB373" s="124"/>
    </row>
    <row r="374" spans="1:28">
      <c r="A374" s="102"/>
      <c r="B374" s="102"/>
      <c r="C374" s="100"/>
      <c r="D374" s="100"/>
      <c r="P374" s="102"/>
      <c r="Q374" s="102"/>
      <c r="R374" s="127"/>
      <c r="S374" s="124"/>
      <c r="T374" s="124"/>
      <c r="U374" s="124"/>
      <c r="V374" s="124"/>
      <c r="W374" s="124"/>
      <c r="X374" s="102"/>
      <c r="Y374" s="102"/>
      <c r="Z374" s="102"/>
      <c r="AA374" s="127"/>
      <c r="AB374" s="124"/>
    </row>
    <row r="375" spans="1:28">
      <c r="A375" s="102"/>
      <c r="B375" s="102"/>
      <c r="C375" s="100"/>
      <c r="D375" s="100"/>
      <c r="P375" s="102"/>
      <c r="Q375" s="102"/>
      <c r="R375" s="127"/>
      <c r="S375" s="124"/>
      <c r="T375" s="124"/>
      <c r="U375" s="124"/>
      <c r="V375" s="124"/>
      <c r="W375" s="124"/>
      <c r="X375" s="102"/>
      <c r="Y375" s="102"/>
      <c r="Z375" s="102"/>
      <c r="AA375" s="127"/>
      <c r="AB375" s="124"/>
    </row>
    <row r="376" spans="1:28">
      <c r="A376" s="102"/>
      <c r="B376" s="102"/>
      <c r="C376" s="100"/>
      <c r="D376" s="100"/>
      <c r="P376" s="102"/>
      <c r="Q376" s="102"/>
      <c r="R376" s="127"/>
      <c r="S376" s="124"/>
      <c r="T376" s="124"/>
      <c r="U376" s="124"/>
      <c r="V376" s="124"/>
      <c r="W376" s="124"/>
      <c r="X376" s="102"/>
      <c r="Y376" s="102"/>
      <c r="Z376" s="102"/>
      <c r="AA376" s="127"/>
      <c r="AB376" s="124"/>
    </row>
    <row r="377" spans="1:28">
      <c r="A377" s="102"/>
      <c r="B377" s="102"/>
      <c r="C377" s="100"/>
      <c r="D377" s="100"/>
      <c r="P377" s="102"/>
      <c r="Q377" s="102"/>
      <c r="R377" s="127"/>
      <c r="S377" s="124"/>
      <c r="T377" s="124"/>
      <c r="U377" s="124"/>
      <c r="V377" s="124"/>
      <c r="W377" s="124"/>
      <c r="X377" s="102"/>
      <c r="Y377" s="102"/>
      <c r="Z377" s="102"/>
      <c r="AA377" s="127"/>
      <c r="AB377" s="124"/>
    </row>
    <row r="378" spans="1:28">
      <c r="A378" s="102"/>
      <c r="B378" s="102"/>
      <c r="C378" s="100"/>
      <c r="D378" s="100"/>
      <c r="P378" s="102"/>
      <c r="Q378" s="102"/>
      <c r="R378" s="127"/>
      <c r="S378" s="124"/>
      <c r="T378" s="124"/>
      <c r="U378" s="124"/>
      <c r="V378" s="124"/>
      <c r="W378" s="124"/>
      <c r="X378" s="102"/>
      <c r="Y378" s="102"/>
      <c r="Z378" s="102"/>
      <c r="AA378" s="127"/>
      <c r="AB378" s="124"/>
    </row>
    <row r="379" spans="1:28">
      <c r="A379" s="102"/>
      <c r="B379" s="102"/>
      <c r="C379" s="100"/>
      <c r="D379" s="100"/>
      <c r="P379" s="102"/>
      <c r="Q379" s="102"/>
      <c r="R379" s="127"/>
      <c r="S379" s="124"/>
      <c r="T379" s="124"/>
      <c r="U379" s="124"/>
      <c r="V379" s="124"/>
      <c r="W379" s="124"/>
      <c r="X379" s="102"/>
      <c r="Y379" s="102"/>
      <c r="Z379" s="102"/>
      <c r="AA379" s="127"/>
      <c r="AB379" s="124"/>
    </row>
    <row r="380" spans="1:28">
      <c r="A380" s="102"/>
      <c r="B380" s="102"/>
      <c r="C380" s="100"/>
      <c r="D380" s="100"/>
      <c r="P380" s="102"/>
      <c r="Q380" s="102"/>
      <c r="R380" s="127"/>
      <c r="S380" s="124"/>
      <c r="T380" s="124"/>
      <c r="U380" s="124"/>
      <c r="V380" s="124"/>
      <c r="W380" s="124"/>
      <c r="X380" s="102"/>
      <c r="Y380" s="102"/>
      <c r="Z380" s="102"/>
      <c r="AA380" s="127"/>
      <c r="AB380" s="124"/>
    </row>
    <row r="381" spans="1:28">
      <c r="A381" s="102"/>
      <c r="B381" s="102"/>
      <c r="C381" s="100"/>
      <c r="D381" s="100"/>
      <c r="P381" s="102"/>
      <c r="Q381" s="102"/>
      <c r="R381" s="127"/>
      <c r="S381" s="124"/>
      <c r="T381" s="124"/>
      <c r="U381" s="124"/>
      <c r="V381" s="124"/>
      <c r="W381" s="124"/>
      <c r="X381" s="102"/>
      <c r="Y381" s="102"/>
      <c r="Z381" s="102"/>
      <c r="AA381" s="127"/>
      <c r="AB381" s="124"/>
    </row>
    <row r="382" spans="1:28">
      <c r="A382" s="102"/>
      <c r="B382" s="102"/>
      <c r="C382" s="100"/>
      <c r="D382" s="100"/>
      <c r="P382" s="102"/>
      <c r="Q382" s="102"/>
      <c r="R382" s="127"/>
      <c r="S382" s="124"/>
      <c r="T382" s="124"/>
      <c r="U382" s="124"/>
      <c r="V382" s="124"/>
      <c r="W382" s="124"/>
      <c r="X382" s="102"/>
      <c r="Y382" s="102"/>
      <c r="Z382" s="102"/>
      <c r="AA382" s="127"/>
      <c r="AB382" s="124"/>
    </row>
    <row r="383" spans="1:28">
      <c r="A383" s="102"/>
      <c r="B383" s="102"/>
      <c r="C383" s="100"/>
      <c r="D383" s="100"/>
      <c r="P383" s="102"/>
      <c r="Q383" s="102"/>
      <c r="R383" s="127"/>
      <c r="S383" s="124"/>
      <c r="T383" s="124"/>
      <c r="U383" s="124"/>
      <c r="V383" s="124"/>
      <c r="W383" s="124"/>
      <c r="X383" s="102"/>
      <c r="Y383" s="102"/>
      <c r="Z383" s="102"/>
      <c r="AA383" s="127"/>
      <c r="AB383" s="124"/>
    </row>
    <row r="384" spans="1:28">
      <c r="A384" s="102"/>
      <c r="B384" s="102"/>
      <c r="C384" s="100"/>
      <c r="D384" s="100"/>
      <c r="P384" s="102"/>
      <c r="Q384" s="102"/>
      <c r="R384" s="127"/>
      <c r="S384" s="124"/>
      <c r="T384" s="124"/>
      <c r="U384" s="124"/>
      <c r="V384" s="124"/>
      <c r="W384" s="124"/>
      <c r="X384" s="102"/>
      <c r="Y384" s="102"/>
      <c r="Z384" s="102"/>
      <c r="AA384" s="127"/>
      <c r="AB384" s="124"/>
    </row>
    <row r="385" spans="1:28">
      <c r="A385" s="102"/>
      <c r="B385" s="102"/>
      <c r="C385" s="100"/>
      <c r="D385" s="100"/>
      <c r="P385" s="102"/>
      <c r="Q385" s="102"/>
      <c r="R385" s="127"/>
      <c r="S385" s="124"/>
      <c r="T385" s="124"/>
      <c r="U385" s="124"/>
      <c r="V385" s="124"/>
      <c r="W385" s="124"/>
      <c r="X385" s="102"/>
      <c r="Y385" s="102"/>
      <c r="Z385" s="102"/>
      <c r="AA385" s="127"/>
      <c r="AB385" s="124"/>
    </row>
    <row r="386" spans="1:28">
      <c r="A386" s="102"/>
      <c r="B386" s="102"/>
      <c r="C386" s="100"/>
      <c r="D386" s="100"/>
      <c r="P386" s="102"/>
      <c r="Q386" s="102"/>
      <c r="R386" s="127"/>
      <c r="S386" s="124"/>
      <c r="T386" s="124"/>
      <c r="U386" s="124"/>
      <c r="V386" s="124"/>
      <c r="W386" s="124"/>
      <c r="X386" s="102"/>
      <c r="Y386" s="102"/>
      <c r="Z386" s="102"/>
      <c r="AA386" s="127"/>
      <c r="AB386" s="124"/>
    </row>
    <row r="387" spans="1:28">
      <c r="A387" s="102"/>
      <c r="B387" s="102"/>
      <c r="C387" s="100"/>
      <c r="D387" s="100"/>
      <c r="P387" s="102"/>
      <c r="Q387" s="102"/>
      <c r="R387" s="127"/>
      <c r="S387" s="124"/>
      <c r="T387" s="124"/>
      <c r="U387" s="124"/>
      <c r="V387" s="124"/>
      <c r="W387" s="124"/>
      <c r="X387" s="102"/>
      <c r="Y387" s="102"/>
      <c r="Z387" s="102"/>
      <c r="AA387" s="127"/>
      <c r="AB387" s="124"/>
    </row>
    <row r="388" spans="1:28">
      <c r="A388" s="102"/>
      <c r="B388" s="102"/>
      <c r="C388" s="100"/>
      <c r="D388" s="100"/>
      <c r="P388" s="102"/>
      <c r="Q388" s="102"/>
      <c r="R388" s="127"/>
      <c r="S388" s="124"/>
      <c r="T388" s="124"/>
      <c r="U388" s="124"/>
      <c r="V388" s="124"/>
      <c r="W388" s="124"/>
      <c r="X388" s="102"/>
      <c r="Y388" s="102"/>
      <c r="Z388" s="102"/>
      <c r="AA388" s="127"/>
      <c r="AB388" s="124"/>
    </row>
    <row r="389" spans="1:28">
      <c r="A389" s="102"/>
      <c r="B389" s="102"/>
      <c r="C389" s="100"/>
      <c r="D389" s="100"/>
      <c r="P389" s="102"/>
      <c r="Q389" s="102"/>
      <c r="R389" s="127"/>
      <c r="S389" s="124"/>
      <c r="T389" s="124"/>
      <c r="U389" s="124"/>
      <c r="V389" s="124"/>
      <c r="W389" s="124"/>
      <c r="X389" s="102"/>
      <c r="Y389" s="102"/>
      <c r="Z389" s="102"/>
      <c r="AA389" s="127"/>
      <c r="AB389" s="124"/>
    </row>
    <row r="390" spans="1:28">
      <c r="A390" s="102"/>
      <c r="B390" s="102"/>
      <c r="C390" s="100"/>
      <c r="D390" s="100"/>
      <c r="P390" s="102"/>
      <c r="Q390" s="102"/>
      <c r="R390" s="127"/>
      <c r="S390" s="124"/>
      <c r="T390" s="124"/>
      <c r="U390" s="124"/>
      <c r="V390" s="124"/>
      <c r="W390" s="124"/>
      <c r="X390" s="102"/>
      <c r="Y390" s="102"/>
      <c r="Z390" s="102"/>
      <c r="AA390" s="127"/>
      <c r="AB390" s="124"/>
    </row>
    <row r="391" spans="1:28">
      <c r="A391" s="102"/>
      <c r="B391" s="102"/>
      <c r="C391" s="100"/>
      <c r="D391" s="100"/>
      <c r="P391" s="102"/>
      <c r="Q391" s="102"/>
      <c r="R391" s="127"/>
      <c r="S391" s="124"/>
      <c r="T391" s="124"/>
      <c r="U391" s="124"/>
      <c r="V391" s="124"/>
      <c r="W391" s="124"/>
      <c r="X391" s="102"/>
      <c r="Y391" s="102"/>
      <c r="Z391" s="102"/>
      <c r="AA391" s="127"/>
      <c r="AB391" s="124"/>
    </row>
    <row r="392" spans="1:28">
      <c r="A392" s="102"/>
      <c r="B392" s="102"/>
      <c r="C392" s="100"/>
      <c r="D392" s="100"/>
      <c r="P392" s="102"/>
      <c r="Q392" s="102"/>
      <c r="R392" s="127"/>
      <c r="S392" s="124"/>
      <c r="T392" s="124"/>
      <c r="U392" s="124"/>
      <c r="V392" s="124"/>
      <c r="W392" s="124"/>
      <c r="X392" s="102"/>
      <c r="Y392" s="102"/>
      <c r="Z392" s="102"/>
      <c r="AA392" s="127"/>
      <c r="AB392" s="124"/>
    </row>
    <row r="393" spans="1:28">
      <c r="A393" s="102"/>
      <c r="B393" s="102"/>
      <c r="C393" s="100"/>
      <c r="D393" s="100"/>
      <c r="P393" s="102"/>
      <c r="Q393" s="102"/>
      <c r="R393" s="127"/>
      <c r="S393" s="124"/>
      <c r="T393" s="124"/>
      <c r="U393" s="124"/>
      <c r="V393" s="124"/>
      <c r="W393" s="124"/>
      <c r="X393" s="102"/>
      <c r="Y393" s="102"/>
      <c r="Z393" s="102"/>
      <c r="AA393" s="127"/>
      <c r="AB393" s="124"/>
    </row>
    <row r="394" spans="1:28">
      <c r="A394" s="102"/>
      <c r="B394" s="102"/>
      <c r="C394" s="100"/>
      <c r="D394" s="100"/>
      <c r="P394" s="102"/>
      <c r="Q394" s="102"/>
      <c r="R394" s="127"/>
      <c r="S394" s="124"/>
      <c r="T394" s="124"/>
      <c r="U394" s="124"/>
      <c r="V394" s="124"/>
      <c r="W394" s="124"/>
      <c r="X394" s="102"/>
      <c r="Y394" s="102"/>
      <c r="Z394" s="102"/>
      <c r="AA394" s="127"/>
      <c r="AB394" s="124"/>
    </row>
    <row r="395" spans="1:28">
      <c r="A395" s="102"/>
      <c r="B395" s="102"/>
      <c r="C395" s="100"/>
      <c r="D395" s="100"/>
      <c r="P395" s="102"/>
      <c r="Q395" s="102"/>
      <c r="R395" s="127"/>
      <c r="S395" s="124"/>
      <c r="T395" s="124"/>
      <c r="U395" s="124"/>
      <c r="V395" s="124"/>
      <c r="W395" s="124"/>
      <c r="X395" s="102"/>
      <c r="Y395" s="102"/>
      <c r="Z395" s="102"/>
      <c r="AA395" s="127"/>
      <c r="AB395" s="124"/>
    </row>
    <row r="396" spans="1:28">
      <c r="A396" s="102"/>
      <c r="B396" s="102"/>
      <c r="C396" s="100"/>
      <c r="D396" s="100"/>
      <c r="P396" s="102"/>
      <c r="Q396" s="102"/>
      <c r="R396" s="127"/>
      <c r="S396" s="124"/>
      <c r="T396" s="124"/>
      <c r="U396" s="124"/>
      <c r="V396" s="124"/>
      <c r="W396" s="124"/>
      <c r="X396" s="102"/>
      <c r="Y396" s="102"/>
      <c r="Z396" s="102"/>
      <c r="AA396" s="127"/>
      <c r="AB396" s="124"/>
    </row>
    <row r="397" spans="1:28">
      <c r="A397" s="102"/>
      <c r="B397" s="102"/>
      <c r="C397" s="100"/>
      <c r="D397" s="100"/>
      <c r="P397" s="102"/>
      <c r="Q397" s="102"/>
      <c r="R397" s="127"/>
      <c r="S397" s="124"/>
      <c r="T397" s="124"/>
      <c r="U397" s="124"/>
      <c r="V397" s="124"/>
      <c r="W397" s="124"/>
      <c r="X397" s="102"/>
      <c r="Y397" s="102"/>
      <c r="Z397" s="102"/>
      <c r="AA397" s="127"/>
      <c r="AB397" s="124"/>
    </row>
    <row r="398" spans="1:28">
      <c r="A398" s="102"/>
      <c r="B398" s="102"/>
      <c r="C398" s="100"/>
      <c r="D398" s="100"/>
      <c r="P398" s="102"/>
      <c r="Q398" s="102"/>
      <c r="R398" s="127"/>
      <c r="S398" s="124"/>
      <c r="T398" s="124"/>
      <c r="U398" s="124"/>
      <c r="V398" s="124"/>
      <c r="W398" s="124"/>
      <c r="X398" s="102"/>
      <c r="Y398" s="102"/>
      <c r="Z398" s="102"/>
      <c r="AA398" s="127"/>
      <c r="AB398" s="124"/>
    </row>
    <row r="399" spans="1:28">
      <c r="A399" s="102"/>
      <c r="B399" s="102"/>
      <c r="C399" s="100"/>
      <c r="D399" s="100"/>
      <c r="P399" s="102"/>
      <c r="Q399" s="102"/>
      <c r="R399" s="127"/>
      <c r="S399" s="124"/>
      <c r="T399" s="124"/>
      <c r="U399" s="124"/>
      <c r="V399" s="124"/>
      <c r="W399" s="124"/>
      <c r="X399" s="102"/>
      <c r="Y399" s="102"/>
      <c r="Z399" s="102"/>
      <c r="AA399" s="127"/>
      <c r="AB399" s="124"/>
    </row>
    <row r="400" spans="1:28">
      <c r="A400" s="102"/>
      <c r="B400" s="102"/>
      <c r="C400" s="100"/>
      <c r="D400" s="100"/>
      <c r="P400" s="102"/>
      <c r="Q400" s="102"/>
      <c r="R400" s="127"/>
      <c r="S400" s="124"/>
      <c r="T400" s="124"/>
      <c r="U400" s="124"/>
      <c r="V400" s="124"/>
      <c r="W400" s="124"/>
      <c r="X400" s="102"/>
      <c r="Y400" s="102"/>
      <c r="Z400" s="102"/>
      <c r="AA400" s="127"/>
      <c r="AB400" s="124"/>
    </row>
    <row r="401" spans="1:28">
      <c r="A401" s="102"/>
      <c r="B401" s="102"/>
      <c r="C401" s="100"/>
      <c r="D401" s="100"/>
      <c r="P401" s="102"/>
      <c r="Q401" s="102"/>
      <c r="R401" s="127"/>
      <c r="S401" s="124"/>
      <c r="T401" s="124"/>
      <c r="U401" s="124"/>
      <c r="V401" s="124"/>
      <c r="W401" s="124"/>
      <c r="X401" s="102"/>
      <c r="Y401" s="102"/>
      <c r="Z401" s="102"/>
      <c r="AA401" s="127"/>
      <c r="AB401" s="124"/>
    </row>
    <row r="402" spans="1:28">
      <c r="A402" s="102"/>
      <c r="B402" s="102"/>
      <c r="C402" s="100"/>
      <c r="D402" s="100"/>
      <c r="P402" s="102"/>
      <c r="Q402" s="102"/>
      <c r="R402" s="127"/>
      <c r="S402" s="124"/>
      <c r="T402" s="124"/>
      <c r="U402" s="124"/>
      <c r="V402" s="124"/>
      <c r="W402" s="124"/>
      <c r="X402" s="102"/>
      <c r="Y402" s="102"/>
      <c r="Z402" s="102"/>
      <c r="AA402" s="127"/>
      <c r="AB402" s="124"/>
    </row>
    <row r="403" spans="1:28">
      <c r="A403" s="102"/>
      <c r="B403" s="102"/>
      <c r="C403" s="100"/>
      <c r="D403" s="100"/>
      <c r="P403" s="102"/>
      <c r="Q403" s="102"/>
      <c r="R403" s="127"/>
      <c r="S403" s="124"/>
      <c r="T403" s="124"/>
      <c r="U403" s="124"/>
      <c r="V403" s="124"/>
      <c r="W403" s="124"/>
      <c r="X403" s="102"/>
      <c r="Y403" s="102"/>
      <c r="Z403" s="102"/>
      <c r="AA403" s="127"/>
      <c r="AB403" s="124"/>
    </row>
    <row r="404" spans="1:28">
      <c r="A404" s="102"/>
      <c r="B404" s="102"/>
      <c r="C404" s="100"/>
      <c r="D404" s="100"/>
      <c r="P404" s="102"/>
      <c r="Q404" s="102"/>
      <c r="R404" s="127"/>
      <c r="S404" s="124"/>
      <c r="T404" s="124"/>
      <c r="U404" s="124"/>
      <c r="V404" s="124"/>
      <c r="W404" s="124"/>
      <c r="X404" s="102"/>
      <c r="Y404" s="102"/>
      <c r="Z404" s="102"/>
      <c r="AA404" s="127"/>
      <c r="AB404" s="124"/>
    </row>
    <row r="405" spans="1:28">
      <c r="A405" s="102"/>
      <c r="B405" s="102"/>
      <c r="C405" s="100"/>
      <c r="D405" s="100"/>
      <c r="P405" s="102"/>
      <c r="Q405" s="102"/>
      <c r="R405" s="127"/>
      <c r="S405" s="124"/>
      <c r="T405" s="124"/>
      <c r="U405" s="124"/>
      <c r="V405" s="124"/>
      <c r="W405" s="124"/>
      <c r="X405" s="102"/>
      <c r="Y405" s="102"/>
      <c r="Z405" s="102"/>
      <c r="AA405" s="127"/>
      <c r="AB405" s="124"/>
    </row>
    <row r="406" spans="1:28">
      <c r="A406" s="102"/>
      <c r="B406" s="102"/>
      <c r="C406" s="100"/>
      <c r="D406" s="100"/>
      <c r="P406" s="102"/>
      <c r="Q406" s="102"/>
      <c r="R406" s="127"/>
      <c r="S406" s="124"/>
      <c r="T406" s="124"/>
      <c r="U406" s="124"/>
      <c r="V406" s="124"/>
      <c r="W406" s="124"/>
      <c r="X406" s="102"/>
      <c r="Y406" s="102"/>
      <c r="Z406" s="102"/>
      <c r="AA406" s="127"/>
      <c r="AB406" s="124"/>
    </row>
    <row r="407" spans="1:28">
      <c r="A407" s="102"/>
      <c r="B407" s="102"/>
      <c r="C407" s="100"/>
      <c r="D407" s="100"/>
      <c r="P407" s="102"/>
      <c r="Q407" s="102"/>
      <c r="R407" s="127"/>
      <c r="S407" s="124"/>
      <c r="T407" s="124"/>
      <c r="U407" s="124"/>
      <c r="V407" s="124"/>
      <c r="W407" s="124"/>
      <c r="X407" s="102"/>
      <c r="Y407" s="102"/>
      <c r="Z407" s="102"/>
      <c r="AA407" s="127"/>
      <c r="AB407" s="124"/>
    </row>
    <row r="408" spans="1:28">
      <c r="A408" s="102"/>
      <c r="B408" s="102"/>
      <c r="C408" s="100"/>
      <c r="D408" s="100"/>
      <c r="P408" s="102"/>
      <c r="Q408" s="102"/>
      <c r="R408" s="127"/>
      <c r="S408" s="124"/>
      <c r="T408" s="124"/>
      <c r="U408" s="124"/>
      <c r="V408" s="124"/>
      <c r="W408" s="124"/>
      <c r="X408" s="102"/>
      <c r="Y408" s="102"/>
      <c r="Z408" s="102"/>
      <c r="AA408" s="127"/>
      <c r="AB408" s="124"/>
    </row>
    <row r="409" spans="1:28">
      <c r="A409" s="102"/>
      <c r="B409" s="102"/>
      <c r="C409" s="100"/>
      <c r="D409" s="100"/>
      <c r="P409" s="102"/>
      <c r="Q409" s="102"/>
      <c r="R409" s="127"/>
      <c r="S409" s="124"/>
      <c r="T409" s="124"/>
      <c r="U409" s="124"/>
      <c r="V409" s="124"/>
      <c r="W409" s="124"/>
      <c r="X409" s="102"/>
      <c r="Y409" s="102"/>
      <c r="Z409" s="102"/>
      <c r="AA409" s="127"/>
      <c r="AB409" s="124"/>
    </row>
    <row r="410" spans="1:28">
      <c r="A410" s="102"/>
      <c r="B410" s="102"/>
      <c r="C410" s="100"/>
      <c r="D410" s="100"/>
      <c r="P410" s="102"/>
      <c r="Q410" s="102"/>
      <c r="R410" s="127"/>
      <c r="S410" s="124"/>
      <c r="T410" s="124"/>
      <c r="U410" s="124"/>
      <c r="V410" s="124"/>
      <c r="W410" s="124"/>
      <c r="X410" s="102"/>
      <c r="Y410" s="102"/>
      <c r="Z410" s="102"/>
      <c r="AA410" s="127"/>
      <c r="AB410" s="124"/>
    </row>
    <row r="411" spans="1:28">
      <c r="A411" s="102"/>
      <c r="B411" s="102"/>
      <c r="C411" s="100"/>
      <c r="D411" s="100"/>
      <c r="P411" s="102"/>
      <c r="Q411" s="102"/>
      <c r="R411" s="127"/>
      <c r="S411" s="124"/>
      <c r="T411" s="124"/>
      <c r="U411" s="124"/>
      <c r="V411" s="124"/>
      <c r="W411" s="124"/>
      <c r="X411" s="102"/>
      <c r="Y411" s="102"/>
      <c r="Z411" s="102"/>
      <c r="AA411" s="127"/>
      <c r="AB411" s="124"/>
    </row>
    <row r="412" spans="1:28">
      <c r="A412" s="102"/>
      <c r="B412" s="102"/>
      <c r="C412" s="100"/>
      <c r="D412" s="100"/>
      <c r="P412" s="102"/>
      <c r="Q412" s="102"/>
      <c r="R412" s="127"/>
      <c r="S412" s="124"/>
      <c r="T412" s="124"/>
      <c r="U412" s="124"/>
      <c r="V412" s="124"/>
      <c r="W412" s="124"/>
      <c r="X412" s="102"/>
      <c r="Y412" s="102"/>
      <c r="Z412" s="102"/>
      <c r="AA412" s="127"/>
      <c r="AB412" s="124"/>
    </row>
    <row r="413" spans="1:28">
      <c r="A413" s="102"/>
      <c r="B413" s="102"/>
      <c r="C413" s="100"/>
      <c r="D413" s="100"/>
      <c r="P413" s="102"/>
      <c r="Q413" s="102"/>
      <c r="R413" s="127"/>
      <c r="S413" s="124"/>
      <c r="T413" s="124"/>
      <c r="U413" s="124"/>
      <c r="V413" s="124"/>
      <c r="W413" s="124"/>
      <c r="X413" s="102"/>
      <c r="Y413" s="102"/>
      <c r="Z413" s="102"/>
      <c r="AA413" s="127"/>
      <c r="AB413" s="124"/>
    </row>
    <row r="414" spans="1:28">
      <c r="A414" s="102"/>
      <c r="B414" s="102"/>
      <c r="C414" s="100"/>
      <c r="D414" s="100"/>
      <c r="P414" s="102"/>
      <c r="Q414" s="102"/>
      <c r="R414" s="127"/>
      <c r="S414" s="124"/>
      <c r="T414" s="124"/>
      <c r="U414" s="124"/>
      <c r="V414" s="124"/>
      <c r="W414" s="124"/>
      <c r="X414" s="102"/>
      <c r="Y414" s="102"/>
      <c r="Z414" s="102"/>
      <c r="AA414" s="127"/>
      <c r="AB414" s="124"/>
    </row>
    <row r="415" spans="1:28">
      <c r="A415" s="102"/>
      <c r="B415" s="102"/>
      <c r="C415" s="100"/>
      <c r="D415" s="100"/>
      <c r="P415" s="102"/>
      <c r="Q415" s="102"/>
      <c r="R415" s="127"/>
      <c r="S415" s="124"/>
      <c r="T415" s="124"/>
      <c r="U415" s="124"/>
      <c r="V415" s="124"/>
      <c r="W415" s="124"/>
      <c r="X415" s="102"/>
      <c r="Y415" s="102"/>
      <c r="Z415" s="102"/>
      <c r="AA415" s="127"/>
      <c r="AB415" s="124"/>
    </row>
    <row r="416" spans="1:28">
      <c r="A416" s="102"/>
      <c r="B416" s="102"/>
      <c r="C416" s="100"/>
      <c r="D416" s="100"/>
      <c r="P416" s="102"/>
      <c r="Q416" s="102"/>
      <c r="R416" s="127"/>
      <c r="S416" s="124"/>
      <c r="T416" s="124"/>
      <c r="U416" s="124"/>
      <c r="V416" s="124"/>
      <c r="W416" s="124"/>
      <c r="X416" s="102"/>
      <c r="Y416" s="102"/>
      <c r="Z416" s="102"/>
      <c r="AA416" s="127"/>
      <c r="AB416" s="124"/>
    </row>
    <row r="417" spans="1:28">
      <c r="A417" s="102"/>
      <c r="B417" s="102"/>
      <c r="C417" s="100"/>
      <c r="D417" s="100"/>
      <c r="P417" s="102"/>
      <c r="Q417" s="102"/>
      <c r="R417" s="127"/>
      <c r="S417" s="124"/>
      <c r="T417" s="124"/>
      <c r="U417" s="124"/>
      <c r="V417" s="124"/>
      <c r="W417" s="124"/>
      <c r="X417" s="102"/>
      <c r="Y417" s="102"/>
      <c r="Z417" s="102"/>
      <c r="AA417" s="127"/>
      <c r="AB417" s="124"/>
    </row>
    <row r="418" spans="1:28">
      <c r="A418" s="102"/>
      <c r="B418" s="102"/>
      <c r="C418" s="100"/>
      <c r="D418" s="100"/>
      <c r="P418" s="102"/>
      <c r="Q418" s="102"/>
      <c r="R418" s="127"/>
      <c r="S418" s="124"/>
      <c r="T418" s="124"/>
      <c r="U418" s="124"/>
      <c r="V418" s="124"/>
      <c r="W418" s="124"/>
      <c r="X418" s="102"/>
      <c r="Y418" s="102"/>
      <c r="Z418" s="102"/>
      <c r="AA418" s="127"/>
      <c r="AB418" s="124"/>
    </row>
    <row r="419" spans="1:28">
      <c r="A419" s="102"/>
      <c r="B419" s="102"/>
      <c r="C419" s="100"/>
      <c r="D419" s="100"/>
      <c r="P419" s="102"/>
      <c r="Q419" s="102"/>
      <c r="R419" s="127"/>
      <c r="S419" s="124"/>
      <c r="T419" s="124"/>
      <c r="U419" s="124"/>
      <c r="V419" s="124"/>
      <c r="W419" s="124"/>
      <c r="X419" s="102"/>
      <c r="Y419" s="102"/>
      <c r="Z419" s="102"/>
      <c r="AA419" s="127"/>
      <c r="AB419" s="124"/>
    </row>
    <row r="420" spans="1:28">
      <c r="A420" s="102"/>
      <c r="B420" s="102"/>
      <c r="C420" s="100"/>
      <c r="D420" s="100"/>
      <c r="P420" s="102"/>
      <c r="Q420" s="102"/>
      <c r="R420" s="127"/>
      <c r="S420" s="124"/>
      <c r="T420" s="124"/>
      <c r="U420" s="124"/>
      <c r="V420" s="124"/>
      <c r="W420" s="124"/>
      <c r="X420" s="102"/>
      <c r="Y420" s="102"/>
      <c r="Z420" s="102"/>
      <c r="AA420" s="127"/>
      <c r="AB420" s="124"/>
    </row>
    <row r="421" spans="1:28">
      <c r="A421" s="102"/>
      <c r="B421" s="102"/>
      <c r="C421" s="100"/>
      <c r="D421" s="100"/>
      <c r="P421" s="102"/>
      <c r="Q421" s="102"/>
      <c r="R421" s="127"/>
      <c r="S421" s="124"/>
      <c r="T421" s="124"/>
      <c r="U421" s="124"/>
      <c r="V421" s="124"/>
      <c r="W421" s="124"/>
      <c r="X421" s="102"/>
      <c r="Y421" s="102"/>
      <c r="Z421" s="102"/>
      <c r="AA421" s="127"/>
      <c r="AB421" s="124"/>
    </row>
    <row r="422" spans="1:28">
      <c r="A422" s="102"/>
      <c r="B422" s="102"/>
      <c r="C422" s="100"/>
      <c r="D422" s="100"/>
      <c r="P422" s="102"/>
      <c r="Q422" s="102"/>
      <c r="R422" s="127"/>
      <c r="S422" s="124"/>
      <c r="T422" s="124"/>
      <c r="U422" s="124"/>
      <c r="V422" s="124"/>
      <c r="W422" s="124"/>
      <c r="X422" s="102"/>
      <c r="Y422" s="102"/>
      <c r="Z422" s="102"/>
      <c r="AA422" s="127"/>
      <c r="AB422" s="124"/>
    </row>
    <row r="423" spans="1:28">
      <c r="A423" s="102"/>
      <c r="B423" s="102"/>
      <c r="C423" s="100"/>
      <c r="D423" s="100"/>
      <c r="P423" s="102"/>
      <c r="Q423" s="102"/>
      <c r="R423" s="127"/>
      <c r="S423" s="124"/>
      <c r="T423" s="124"/>
      <c r="U423" s="124"/>
      <c r="V423" s="124"/>
      <c r="W423" s="124"/>
      <c r="X423" s="102"/>
      <c r="Y423" s="102"/>
      <c r="Z423" s="102"/>
      <c r="AA423" s="127"/>
      <c r="AB423" s="124"/>
    </row>
    <row r="424" spans="1:28">
      <c r="A424" s="102"/>
      <c r="B424" s="102"/>
      <c r="C424" s="100"/>
      <c r="D424" s="100"/>
      <c r="P424" s="102"/>
      <c r="Q424" s="102"/>
      <c r="R424" s="127"/>
      <c r="S424" s="124"/>
      <c r="T424" s="124"/>
      <c r="U424" s="124"/>
      <c r="V424" s="124"/>
      <c r="W424" s="124"/>
      <c r="X424" s="102"/>
      <c r="Y424" s="102"/>
      <c r="Z424" s="102"/>
      <c r="AA424" s="127"/>
      <c r="AB424" s="124"/>
    </row>
    <row r="425" spans="1:28">
      <c r="A425" s="102"/>
      <c r="B425" s="102"/>
      <c r="C425" s="100"/>
      <c r="D425" s="100"/>
      <c r="P425" s="102"/>
      <c r="Q425" s="102"/>
      <c r="R425" s="127"/>
      <c r="S425" s="124"/>
      <c r="T425" s="124"/>
      <c r="U425" s="124"/>
      <c r="V425" s="124"/>
      <c r="W425" s="124"/>
      <c r="X425" s="102"/>
      <c r="Y425" s="102"/>
      <c r="Z425" s="102"/>
      <c r="AA425" s="127"/>
      <c r="AB425" s="124"/>
    </row>
    <row r="426" spans="1:28">
      <c r="A426" s="102"/>
      <c r="B426" s="102"/>
      <c r="C426" s="100"/>
      <c r="D426" s="100"/>
      <c r="P426" s="102"/>
      <c r="Q426" s="102"/>
      <c r="R426" s="127"/>
      <c r="S426" s="124"/>
      <c r="T426" s="124"/>
      <c r="U426" s="124"/>
      <c r="V426" s="124"/>
      <c r="W426" s="124"/>
      <c r="X426" s="102"/>
      <c r="Y426" s="102"/>
      <c r="Z426" s="102"/>
      <c r="AA426" s="127"/>
      <c r="AB426" s="124"/>
    </row>
    <row r="427" spans="1:28">
      <c r="A427" s="102"/>
      <c r="B427" s="102"/>
      <c r="C427" s="100"/>
      <c r="D427" s="100"/>
      <c r="P427" s="102"/>
      <c r="Q427" s="102"/>
      <c r="R427" s="127"/>
      <c r="S427" s="124"/>
      <c r="T427" s="124"/>
      <c r="U427" s="124"/>
      <c r="V427" s="124"/>
      <c r="W427" s="124"/>
      <c r="X427" s="102"/>
      <c r="Y427" s="102"/>
      <c r="Z427" s="102"/>
      <c r="AA427" s="127"/>
      <c r="AB427" s="124"/>
    </row>
    <row r="428" spans="1:28">
      <c r="A428" s="102"/>
      <c r="B428" s="102"/>
      <c r="C428" s="100"/>
      <c r="D428" s="100"/>
      <c r="P428" s="102"/>
      <c r="Q428" s="102"/>
      <c r="R428" s="127"/>
      <c r="S428" s="124"/>
      <c r="T428" s="124"/>
      <c r="U428" s="124"/>
      <c r="V428" s="124"/>
      <c r="W428" s="124"/>
      <c r="X428" s="102"/>
      <c r="Y428" s="102"/>
      <c r="Z428" s="102"/>
      <c r="AA428" s="127"/>
      <c r="AB428" s="124"/>
    </row>
    <row r="429" spans="1:28">
      <c r="A429" s="102"/>
      <c r="B429" s="102"/>
      <c r="C429" s="100"/>
      <c r="D429" s="100"/>
      <c r="P429" s="102"/>
      <c r="Q429" s="102"/>
      <c r="R429" s="127"/>
      <c r="S429" s="124"/>
      <c r="T429" s="124"/>
      <c r="U429" s="124"/>
      <c r="V429" s="124"/>
      <c r="W429" s="124"/>
      <c r="X429" s="102"/>
      <c r="Y429" s="102"/>
      <c r="Z429" s="102"/>
      <c r="AA429" s="127"/>
      <c r="AB429" s="124"/>
    </row>
    <row r="430" spans="1:28">
      <c r="A430" s="102"/>
      <c r="B430" s="102"/>
      <c r="C430" s="100"/>
      <c r="D430" s="100"/>
      <c r="P430" s="102"/>
      <c r="Q430" s="102"/>
      <c r="R430" s="127"/>
      <c r="S430" s="124"/>
      <c r="T430" s="124"/>
      <c r="U430" s="124"/>
      <c r="V430" s="124"/>
      <c r="W430" s="124"/>
      <c r="X430" s="102"/>
      <c r="Y430" s="102"/>
      <c r="Z430" s="102"/>
      <c r="AA430" s="127"/>
      <c r="AB430" s="124"/>
    </row>
    <row r="431" spans="1:28">
      <c r="A431" s="102"/>
      <c r="B431" s="102"/>
      <c r="C431" s="100"/>
      <c r="D431" s="100"/>
      <c r="P431" s="102"/>
      <c r="Q431" s="102"/>
      <c r="R431" s="127"/>
      <c r="S431" s="124"/>
      <c r="T431" s="124"/>
      <c r="U431" s="124"/>
      <c r="V431" s="124"/>
      <c r="W431" s="124"/>
      <c r="X431" s="102"/>
      <c r="Y431" s="102"/>
      <c r="Z431" s="102"/>
      <c r="AA431" s="127"/>
      <c r="AB431" s="124"/>
    </row>
    <row r="432" spans="1:28">
      <c r="A432" s="102"/>
      <c r="B432" s="102"/>
      <c r="C432" s="100"/>
      <c r="D432" s="100"/>
      <c r="P432" s="102"/>
      <c r="Q432" s="102"/>
      <c r="R432" s="127"/>
      <c r="S432" s="124"/>
      <c r="T432" s="124"/>
      <c r="U432" s="124"/>
      <c r="V432" s="124"/>
      <c r="W432" s="124"/>
      <c r="X432" s="102"/>
      <c r="Y432" s="102"/>
      <c r="Z432" s="102"/>
      <c r="AA432" s="127"/>
      <c r="AB432" s="124"/>
    </row>
    <row r="433" spans="1:28">
      <c r="A433" s="102"/>
      <c r="B433" s="102"/>
      <c r="C433" s="100"/>
      <c r="D433" s="100"/>
      <c r="P433" s="102"/>
      <c r="Q433" s="102"/>
      <c r="R433" s="127"/>
      <c r="S433" s="124"/>
      <c r="T433" s="124"/>
      <c r="U433" s="124"/>
      <c r="V433" s="124"/>
      <c r="W433" s="124"/>
      <c r="X433" s="102"/>
      <c r="Y433" s="102"/>
      <c r="Z433" s="102"/>
      <c r="AA433" s="127"/>
      <c r="AB433" s="124"/>
    </row>
    <row r="434" spans="1:28">
      <c r="A434" s="102"/>
      <c r="B434" s="102"/>
      <c r="C434" s="100"/>
      <c r="D434" s="100"/>
      <c r="P434" s="102"/>
      <c r="Q434" s="102"/>
      <c r="R434" s="127"/>
      <c r="S434" s="124"/>
      <c r="T434" s="124"/>
      <c r="U434" s="124"/>
      <c r="V434" s="124"/>
      <c r="W434" s="124"/>
      <c r="X434" s="102"/>
      <c r="Y434" s="102"/>
      <c r="Z434" s="102"/>
      <c r="AA434" s="127"/>
      <c r="AB434" s="124"/>
    </row>
    <row r="435" spans="1:28">
      <c r="A435" s="102"/>
      <c r="B435" s="102"/>
      <c r="C435" s="100"/>
      <c r="D435" s="100"/>
      <c r="P435" s="102"/>
      <c r="Q435" s="102"/>
      <c r="R435" s="127"/>
      <c r="S435" s="124"/>
      <c r="T435" s="124"/>
      <c r="U435" s="124"/>
      <c r="V435" s="124"/>
      <c r="W435" s="124"/>
      <c r="X435" s="102"/>
      <c r="Y435" s="102"/>
      <c r="Z435" s="102"/>
      <c r="AA435" s="127"/>
      <c r="AB435" s="124"/>
    </row>
    <row r="436" spans="1:28">
      <c r="A436" s="102"/>
      <c r="B436" s="102"/>
      <c r="C436" s="100"/>
      <c r="D436" s="100"/>
      <c r="P436" s="102"/>
      <c r="Q436" s="102"/>
      <c r="R436" s="127"/>
      <c r="S436" s="124"/>
      <c r="T436" s="124"/>
      <c r="U436" s="124"/>
      <c r="V436" s="124"/>
      <c r="W436" s="124"/>
      <c r="X436" s="102"/>
      <c r="Y436" s="102"/>
      <c r="Z436" s="102"/>
      <c r="AA436" s="127"/>
      <c r="AB436" s="124"/>
    </row>
    <row r="437" spans="1:28">
      <c r="A437" s="102"/>
      <c r="B437" s="102"/>
      <c r="C437" s="100"/>
      <c r="D437" s="100"/>
      <c r="P437" s="102"/>
      <c r="Q437" s="102"/>
      <c r="R437" s="127"/>
      <c r="S437" s="124"/>
      <c r="T437" s="124"/>
      <c r="U437" s="124"/>
      <c r="V437" s="124"/>
      <c r="W437" s="124"/>
      <c r="X437" s="102"/>
      <c r="Y437" s="102"/>
      <c r="Z437" s="102"/>
      <c r="AA437" s="127"/>
      <c r="AB437" s="124"/>
    </row>
    <row r="438" spans="1:28">
      <c r="A438" s="102"/>
      <c r="B438" s="102"/>
      <c r="C438" s="100"/>
      <c r="D438" s="100"/>
      <c r="P438" s="102"/>
      <c r="Q438" s="102"/>
      <c r="R438" s="127"/>
      <c r="S438" s="124"/>
      <c r="T438" s="124"/>
      <c r="U438" s="124"/>
      <c r="V438" s="124"/>
      <c r="W438" s="124"/>
      <c r="X438" s="102"/>
      <c r="Y438" s="102"/>
      <c r="Z438" s="102"/>
      <c r="AA438" s="127"/>
      <c r="AB438" s="124"/>
    </row>
    <row r="439" spans="1:28">
      <c r="A439" s="102"/>
      <c r="B439" s="102"/>
      <c r="C439" s="100"/>
      <c r="D439" s="100"/>
      <c r="P439" s="102"/>
      <c r="Q439" s="102"/>
      <c r="R439" s="127"/>
      <c r="S439" s="124"/>
      <c r="T439" s="124"/>
      <c r="U439" s="124"/>
      <c r="V439" s="124"/>
      <c r="W439" s="124"/>
      <c r="X439" s="102"/>
      <c r="Y439" s="102"/>
      <c r="Z439" s="102"/>
      <c r="AA439" s="127"/>
      <c r="AB439" s="124"/>
    </row>
    <row r="440" spans="1:28">
      <c r="A440" s="102"/>
      <c r="B440" s="102"/>
      <c r="C440" s="100"/>
      <c r="D440" s="100"/>
      <c r="P440" s="102"/>
      <c r="Q440" s="102"/>
      <c r="R440" s="127"/>
      <c r="S440" s="124"/>
      <c r="T440" s="124"/>
      <c r="U440" s="124"/>
      <c r="V440" s="124"/>
      <c r="W440" s="124"/>
      <c r="X440" s="102"/>
      <c r="Y440" s="102"/>
      <c r="Z440" s="102"/>
      <c r="AA440" s="127"/>
      <c r="AB440" s="124"/>
    </row>
    <row r="441" spans="1:28">
      <c r="A441" s="102"/>
      <c r="B441" s="102"/>
      <c r="C441" s="100"/>
      <c r="D441" s="100"/>
      <c r="P441" s="102"/>
      <c r="Q441" s="102"/>
      <c r="R441" s="127"/>
      <c r="S441" s="124"/>
      <c r="T441" s="124"/>
      <c r="U441" s="124"/>
      <c r="V441" s="124"/>
      <c r="W441" s="124"/>
      <c r="X441" s="102"/>
      <c r="Y441" s="102"/>
      <c r="Z441" s="102"/>
      <c r="AA441" s="127"/>
      <c r="AB441" s="124"/>
    </row>
    <row r="442" spans="1:28">
      <c r="A442" s="102"/>
      <c r="B442" s="102"/>
      <c r="C442" s="100"/>
      <c r="D442" s="100"/>
      <c r="P442" s="102"/>
      <c r="Q442" s="102"/>
      <c r="R442" s="127"/>
      <c r="S442" s="124"/>
      <c r="T442" s="124"/>
      <c r="U442" s="124"/>
      <c r="V442" s="124"/>
      <c r="W442" s="124"/>
      <c r="X442" s="102"/>
      <c r="Y442" s="102"/>
      <c r="Z442" s="102"/>
      <c r="AA442" s="127"/>
      <c r="AB442" s="124"/>
    </row>
    <row r="443" spans="1:28">
      <c r="A443" s="102"/>
      <c r="B443" s="102"/>
      <c r="C443" s="100"/>
      <c r="D443" s="100"/>
      <c r="P443" s="102"/>
      <c r="Q443" s="102"/>
      <c r="R443" s="127"/>
      <c r="S443" s="124"/>
      <c r="T443" s="124"/>
      <c r="U443" s="124"/>
      <c r="V443" s="124"/>
      <c r="W443" s="124"/>
      <c r="X443" s="102"/>
      <c r="Y443" s="102"/>
      <c r="Z443" s="102"/>
      <c r="AA443" s="127"/>
      <c r="AB443" s="124"/>
    </row>
    <row r="444" spans="1:28">
      <c r="A444" s="102"/>
      <c r="B444" s="102"/>
      <c r="C444" s="100"/>
      <c r="D444" s="100"/>
      <c r="P444" s="102"/>
      <c r="Q444" s="102"/>
      <c r="R444" s="127"/>
      <c r="S444" s="124"/>
      <c r="T444" s="124"/>
      <c r="U444" s="124"/>
      <c r="V444" s="124"/>
      <c r="W444" s="124"/>
      <c r="X444" s="102"/>
      <c r="Y444" s="102"/>
      <c r="Z444" s="102"/>
      <c r="AA444" s="127"/>
      <c r="AB444" s="124"/>
    </row>
    <row r="445" spans="1:28">
      <c r="A445" s="102"/>
      <c r="B445" s="102"/>
      <c r="C445" s="100"/>
      <c r="D445" s="100"/>
      <c r="P445" s="102"/>
      <c r="Q445" s="102"/>
      <c r="R445" s="127"/>
      <c r="S445" s="124"/>
      <c r="T445" s="124"/>
      <c r="U445" s="124"/>
      <c r="V445" s="124"/>
      <c r="W445" s="124"/>
      <c r="X445" s="102"/>
      <c r="Y445" s="102"/>
      <c r="Z445" s="102"/>
      <c r="AA445" s="127"/>
      <c r="AB445" s="124"/>
    </row>
    <row r="446" spans="1:28">
      <c r="A446" s="102"/>
      <c r="B446" s="102"/>
      <c r="C446" s="100"/>
      <c r="D446" s="100"/>
      <c r="P446" s="102"/>
      <c r="Q446" s="102"/>
      <c r="R446" s="127"/>
      <c r="S446" s="124"/>
      <c r="T446" s="124"/>
      <c r="U446" s="124"/>
      <c r="V446" s="124"/>
      <c r="W446" s="124"/>
      <c r="X446" s="102"/>
      <c r="Y446" s="102"/>
      <c r="Z446" s="102"/>
      <c r="AA446" s="127"/>
      <c r="AB446" s="124"/>
    </row>
    <row r="447" spans="1:28">
      <c r="A447" s="102"/>
      <c r="B447" s="102"/>
      <c r="C447" s="100"/>
      <c r="D447" s="100"/>
      <c r="P447" s="102"/>
      <c r="Q447" s="102"/>
      <c r="R447" s="127"/>
      <c r="S447" s="124"/>
      <c r="T447" s="124"/>
      <c r="U447" s="124"/>
      <c r="V447" s="124"/>
      <c r="W447" s="124"/>
      <c r="X447" s="102"/>
      <c r="Y447" s="102"/>
      <c r="Z447" s="102"/>
      <c r="AA447" s="127"/>
      <c r="AB447" s="124"/>
    </row>
    <row r="448" spans="1:28">
      <c r="A448" s="102"/>
      <c r="B448" s="102"/>
      <c r="C448" s="100"/>
      <c r="D448" s="100"/>
      <c r="P448" s="102"/>
      <c r="Q448" s="102"/>
      <c r="R448" s="127"/>
      <c r="S448" s="124"/>
      <c r="T448" s="124"/>
      <c r="U448" s="124"/>
      <c r="V448" s="124"/>
      <c r="W448" s="124"/>
      <c r="X448" s="102"/>
      <c r="Y448" s="102"/>
      <c r="Z448" s="102"/>
      <c r="AA448" s="127"/>
      <c r="AB448" s="124"/>
    </row>
    <row r="449" spans="1:28">
      <c r="A449" s="102"/>
      <c r="B449" s="102"/>
      <c r="C449" s="100"/>
      <c r="D449" s="100"/>
      <c r="P449" s="102"/>
      <c r="Q449" s="102"/>
      <c r="R449" s="127"/>
      <c r="S449" s="124"/>
      <c r="T449" s="124"/>
      <c r="U449" s="124"/>
      <c r="V449" s="124"/>
      <c r="W449" s="124"/>
      <c r="X449" s="102"/>
      <c r="Y449" s="102"/>
      <c r="Z449" s="102"/>
      <c r="AA449" s="127"/>
      <c r="AB449" s="124"/>
    </row>
    <row r="450" spans="1:28">
      <c r="A450" s="102"/>
      <c r="B450" s="102"/>
      <c r="C450" s="100"/>
      <c r="D450" s="100"/>
      <c r="P450" s="102"/>
      <c r="Q450" s="102"/>
      <c r="R450" s="127"/>
      <c r="S450" s="124"/>
      <c r="T450" s="124"/>
      <c r="U450" s="124"/>
      <c r="V450" s="124"/>
      <c r="W450" s="124"/>
      <c r="X450" s="102"/>
      <c r="Y450" s="102"/>
      <c r="Z450" s="102"/>
      <c r="AA450" s="127"/>
      <c r="AB450" s="124"/>
    </row>
    <row r="451" spans="1:28">
      <c r="A451" s="102"/>
      <c r="B451" s="102"/>
      <c r="C451" s="100"/>
      <c r="D451" s="100"/>
      <c r="P451" s="102"/>
      <c r="Q451" s="102"/>
      <c r="R451" s="127"/>
      <c r="S451" s="124"/>
      <c r="T451" s="124"/>
      <c r="U451" s="124"/>
      <c r="V451" s="124"/>
      <c r="W451" s="124"/>
      <c r="X451" s="102"/>
      <c r="Y451" s="102"/>
      <c r="Z451" s="102"/>
      <c r="AA451" s="127"/>
      <c r="AB451" s="124"/>
    </row>
    <row r="452" spans="1:28">
      <c r="A452" s="102"/>
      <c r="B452" s="102"/>
      <c r="C452" s="100"/>
      <c r="D452" s="100"/>
      <c r="P452" s="102"/>
      <c r="Q452" s="102"/>
      <c r="R452" s="127"/>
      <c r="S452" s="124"/>
      <c r="T452" s="124"/>
      <c r="U452" s="124"/>
      <c r="V452" s="124"/>
      <c r="W452" s="124"/>
      <c r="X452" s="102"/>
      <c r="Y452" s="102"/>
      <c r="Z452" s="102"/>
      <c r="AA452" s="127"/>
      <c r="AB452" s="124"/>
    </row>
    <row r="453" spans="1:28">
      <c r="A453" s="102"/>
      <c r="B453" s="102"/>
      <c r="C453" s="100"/>
      <c r="D453" s="100"/>
      <c r="P453" s="102"/>
      <c r="Q453" s="102"/>
      <c r="R453" s="127"/>
      <c r="S453" s="124"/>
      <c r="T453" s="124"/>
      <c r="U453" s="124"/>
      <c r="V453" s="124"/>
      <c r="W453" s="124"/>
      <c r="X453" s="102"/>
      <c r="Y453" s="102"/>
      <c r="Z453" s="102"/>
      <c r="AA453" s="127"/>
      <c r="AB453" s="124"/>
    </row>
    <row r="454" spans="1:28">
      <c r="A454" s="102"/>
      <c r="B454" s="102"/>
      <c r="C454" s="100"/>
      <c r="D454" s="100"/>
      <c r="P454" s="102"/>
      <c r="Q454" s="102"/>
      <c r="R454" s="127"/>
      <c r="S454" s="124"/>
      <c r="T454" s="124"/>
      <c r="U454" s="124"/>
      <c r="V454" s="124"/>
      <c r="W454" s="124"/>
      <c r="X454" s="102"/>
      <c r="Y454" s="102"/>
      <c r="Z454" s="102"/>
      <c r="AA454" s="127"/>
      <c r="AB454" s="124"/>
    </row>
    <row r="455" spans="1:28">
      <c r="A455" s="102"/>
      <c r="B455" s="102"/>
      <c r="C455" s="100"/>
      <c r="D455" s="100"/>
      <c r="P455" s="102"/>
      <c r="Q455" s="102"/>
      <c r="R455" s="127"/>
      <c r="S455" s="124"/>
      <c r="T455" s="124"/>
      <c r="U455" s="124"/>
      <c r="V455" s="124"/>
      <c r="W455" s="124"/>
      <c r="X455" s="102"/>
      <c r="Y455" s="102"/>
      <c r="Z455" s="102"/>
      <c r="AA455" s="127"/>
      <c r="AB455" s="124"/>
    </row>
    <row r="456" spans="1:28">
      <c r="A456" s="102"/>
      <c r="B456" s="102"/>
      <c r="C456" s="100"/>
      <c r="D456" s="100"/>
      <c r="P456" s="102"/>
      <c r="Q456" s="102"/>
      <c r="R456" s="127"/>
      <c r="S456" s="124"/>
      <c r="T456" s="124"/>
      <c r="U456" s="124"/>
      <c r="V456" s="124"/>
      <c r="W456" s="124"/>
      <c r="X456" s="102"/>
      <c r="Y456" s="102"/>
      <c r="Z456" s="102"/>
      <c r="AA456" s="127"/>
      <c r="AB456" s="124"/>
    </row>
    <row r="457" spans="1:28">
      <c r="A457" s="102"/>
      <c r="B457" s="102"/>
      <c r="C457" s="100"/>
      <c r="D457" s="100"/>
      <c r="P457" s="102"/>
      <c r="Q457" s="102"/>
      <c r="R457" s="127"/>
      <c r="S457" s="124"/>
      <c r="T457" s="124"/>
      <c r="U457" s="124"/>
      <c r="V457" s="124"/>
      <c r="W457" s="124"/>
      <c r="X457" s="102"/>
      <c r="Y457" s="102"/>
      <c r="Z457" s="102"/>
      <c r="AA457" s="127"/>
      <c r="AB457" s="124"/>
    </row>
    <row r="458" spans="1:28">
      <c r="A458" s="102"/>
      <c r="B458" s="102"/>
      <c r="C458" s="100"/>
      <c r="D458" s="100"/>
      <c r="P458" s="102"/>
      <c r="Q458" s="102"/>
      <c r="R458" s="127"/>
      <c r="S458" s="124"/>
      <c r="T458" s="124"/>
      <c r="U458" s="124"/>
      <c r="V458" s="124"/>
      <c r="W458" s="124"/>
      <c r="X458" s="102"/>
      <c r="Y458" s="102"/>
      <c r="Z458" s="102"/>
      <c r="AA458" s="127"/>
      <c r="AB458" s="124"/>
    </row>
    <row r="459" spans="1:28">
      <c r="A459" s="102"/>
      <c r="B459" s="102"/>
      <c r="C459" s="100"/>
      <c r="D459" s="100"/>
      <c r="P459" s="102"/>
      <c r="Q459" s="102"/>
      <c r="R459" s="127"/>
      <c r="S459" s="124"/>
      <c r="T459" s="124"/>
      <c r="U459" s="124"/>
      <c r="V459" s="124"/>
      <c r="W459" s="124"/>
      <c r="X459" s="102"/>
      <c r="Y459" s="102"/>
      <c r="Z459" s="102"/>
      <c r="AA459" s="127"/>
      <c r="AB459" s="124"/>
    </row>
    <row r="460" spans="1:28">
      <c r="A460" s="102"/>
      <c r="B460" s="102"/>
      <c r="C460" s="100"/>
      <c r="D460" s="100"/>
      <c r="P460" s="102"/>
      <c r="Q460" s="102"/>
      <c r="R460" s="127"/>
      <c r="S460" s="124"/>
      <c r="T460" s="124"/>
      <c r="U460" s="124"/>
      <c r="V460" s="124"/>
      <c r="W460" s="124"/>
      <c r="X460" s="102"/>
      <c r="Y460" s="102"/>
      <c r="Z460" s="102"/>
      <c r="AA460" s="127"/>
      <c r="AB460" s="124"/>
    </row>
    <row r="461" spans="1:28">
      <c r="A461" s="102"/>
      <c r="B461" s="102"/>
      <c r="C461" s="100"/>
      <c r="D461" s="100"/>
      <c r="P461" s="102"/>
      <c r="Q461" s="102"/>
      <c r="R461" s="127"/>
      <c r="S461" s="124"/>
      <c r="T461" s="124"/>
      <c r="U461" s="124"/>
      <c r="V461" s="124"/>
      <c r="W461" s="124"/>
      <c r="X461" s="102"/>
      <c r="Y461" s="102"/>
      <c r="Z461" s="102"/>
      <c r="AA461" s="127"/>
      <c r="AB461" s="124"/>
    </row>
    <row r="462" spans="1:28">
      <c r="A462" s="102"/>
      <c r="B462" s="102"/>
      <c r="C462" s="100"/>
      <c r="D462" s="100"/>
      <c r="P462" s="102"/>
      <c r="Q462" s="102"/>
      <c r="R462" s="127"/>
      <c r="S462" s="124"/>
      <c r="T462" s="124"/>
      <c r="U462" s="124"/>
      <c r="V462" s="124"/>
      <c r="W462" s="124"/>
      <c r="X462" s="102"/>
      <c r="Y462" s="102"/>
      <c r="Z462" s="102"/>
      <c r="AA462" s="127"/>
      <c r="AB462" s="124"/>
    </row>
    <row r="463" spans="1:28">
      <c r="A463" s="102"/>
      <c r="B463" s="102"/>
      <c r="C463" s="100"/>
      <c r="D463" s="100"/>
      <c r="P463" s="102"/>
      <c r="Q463" s="102"/>
      <c r="R463" s="127"/>
      <c r="S463" s="124"/>
      <c r="T463" s="124"/>
      <c r="U463" s="124"/>
      <c r="V463" s="124"/>
      <c r="W463" s="124"/>
      <c r="X463" s="102"/>
      <c r="Y463" s="102"/>
      <c r="Z463" s="102"/>
      <c r="AA463" s="127"/>
      <c r="AB463" s="124"/>
    </row>
    <row r="464" spans="1:28">
      <c r="A464" s="102"/>
      <c r="B464" s="102"/>
      <c r="C464" s="100"/>
      <c r="D464" s="100"/>
      <c r="P464" s="102"/>
      <c r="Q464" s="102"/>
      <c r="R464" s="127"/>
      <c r="S464" s="124"/>
      <c r="T464" s="124"/>
      <c r="U464" s="124"/>
      <c r="V464" s="124"/>
      <c r="W464" s="124"/>
      <c r="X464" s="102"/>
      <c r="Y464" s="102"/>
      <c r="Z464" s="102"/>
      <c r="AA464" s="127"/>
      <c r="AB464" s="124"/>
    </row>
    <row r="465" spans="1:28">
      <c r="A465" s="102"/>
      <c r="B465" s="102"/>
      <c r="C465" s="100"/>
      <c r="D465" s="100"/>
      <c r="P465" s="102"/>
      <c r="Q465" s="102"/>
      <c r="R465" s="127"/>
      <c r="S465" s="124"/>
      <c r="T465" s="124"/>
      <c r="U465" s="124"/>
      <c r="V465" s="124"/>
      <c r="W465" s="124"/>
      <c r="X465" s="102"/>
      <c r="Y465" s="102"/>
      <c r="Z465" s="102"/>
      <c r="AA465" s="127"/>
      <c r="AB465" s="124"/>
    </row>
    <row r="466" spans="1:28">
      <c r="A466" s="102"/>
      <c r="B466" s="102"/>
      <c r="C466" s="100"/>
      <c r="D466" s="100"/>
      <c r="P466" s="102"/>
      <c r="Q466" s="102"/>
      <c r="R466" s="127"/>
      <c r="S466" s="124"/>
      <c r="T466" s="124"/>
      <c r="U466" s="124"/>
      <c r="V466" s="124"/>
      <c r="W466" s="124"/>
      <c r="X466" s="102"/>
      <c r="Y466" s="102"/>
      <c r="Z466" s="102"/>
      <c r="AA466" s="127"/>
      <c r="AB466" s="124"/>
    </row>
    <row r="467" spans="1:28">
      <c r="A467" s="102"/>
      <c r="B467" s="102"/>
      <c r="C467" s="100"/>
      <c r="D467" s="100"/>
      <c r="P467" s="102"/>
      <c r="Q467" s="102"/>
      <c r="R467" s="127"/>
      <c r="S467" s="124"/>
      <c r="T467" s="124"/>
      <c r="U467" s="124"/>
      <c r="V467" s="124"/>
      <c r="W467" s="124"/>
      <c r="X467" s="102"/>
      <c r="Y467" s="102"/>
      <c r="Z467" s="102"/>
      <c r="AA467" s="127"/>
      <c r="AB467" s="124"/>
    </row>
    <row r="468" spans="1:28">
      <c r="A468" s="102"/>
      <c r="B468" s="102"/>
      <c r="C468" s="100"/>
      <c r="D468" s="100"/>
      <c r="P468" s="102"/>
      <c r="Q468" s="102"/>
      <c r="R468" s="127"/>
      <c r="S468" s="124"/>
      <c r="T468" s="124"/>
      <c r="U468" s="124"/>
      <c r="V468" s="124"/>
      <c r="W468" s="124"/>
      <c r="X468" s="102"/>
      <c r="Y468" s="102"/>
      <c r="Z468" s="102"/>
      <c r="AA468" s="127"/>
      <c r="AB468" s="124"/>
    </row>
    <row r="469" spans="1:28">
      <c r="A469" s="102"/>
      <c r="B469" s="102"/>
      <c r="C469" s="100"/>
      <c r="D469" s="100"/>
      <c r="P469" s="102"/>
      <c r="Q469" s="102"/>
      <c r="R469" s="127"/>
      <c r="S469" s="124"/>
      <c r="T469" s="124"/>
      <c r="U469" s="124"/>
      <c r="V469" s="124"/>
      <c r="W469" s="124"/>
      <c r="X469" s="102"/>
      <c r="Y469" s="102"/>
      <c r="Z469" s="102"/>
      <c r="AA469" s="127"/>
      <c r="AB469" s="124"/>
    </row>
    <row r="470" spans="1:28">
      <c r="A470" s="102"/>
      <c r="B470" s="102"/>
      <c r="C470" s="100"/>
      <c r="D470" s="100"/>
      <c r="P470" s="102"/>
      <c r="Q470" s="102"/>
      <c r="R470" s="127"/>
      <c r="S470" s="124"/>
      <c r="T470" s="124"/>
      <c r="U470" s="124"/>
      <c r="V470" s="124"/>
      <c r="W470" s="124"/>
      <c r="X470" s="102"/>
      <c r="Y470" s="102"/>
      <c r="Z470" s="102"/>
      <c r="AA470" s="127"/>
      <c r="AB470" s="124"/>
    </row>
    <row r="471" spans="1:28">
      <c r="A471" s="102"/>
      <c r="B471" s="102"/>
      <c r="C471" s="100"/>
      <c r="D471" s="100"/>
      <c r="P471" s="102"/>
      <c r="Q471" s="102"/>
      <c r="R471" s="127"/>
      <c r="S471" s="124"/>
      <c r="T471" s="124"/>
      <c r="U471" s="124"/>
      <c r="V471" s="124"/>
      <c r="W471" s="124"/>
      <c r="X471" s="102"/>
      <c r="Y471" s="102"/>
      <c r="Z471" s="102"/>
      <c r="AA471" s="127"/>
      <c r="AB471" s="124"/>
    </row>
    <row r="472" spans="1:28">
      <c r="A472" s="102"/>
      <c r="B472" s="102"/>
      <c r="C472" s="100"/>
      <c r="D472" s="100"/>
      <c r="P472" s="102"/>
      <c r="Q472" s="102"/>
      <c r="R472" s="127"/>
      <c r="S472" s="124"/>
      <c r="T472" s="124"/>
      <c r="U472" s="124"/>
      <c r="V472" s="124"/>
      <c r="W472" s="124"/>
      <c r="X472" s="102"/>
      <c r="Y472" s="102"/>
      <c r="Z472" s="102"/>
      <c r="AA472" s="127"/>
      <c r="AB472" s="124"/>
    </row>
    <row r="473" spans="1:28">
      <c r="A473" s="102"/>
      <c r="B473" s="102"/>
      <c r="C473" s="100"/>
      <c r="D473" s="100"/>
      <c r="P473" s="102"/>
      <c r="Q473" s="102"/>
      <c r="R473" s="127"/>
      <c r="S473" s="124"/>
      <c r="T473" s="124"/>
      <c r="U473" s="124"/>
      <c r="V473" s="124"/>
      <c r="W473" s="124"/>
      <c r="X473" s="102"/>
      <c r="Y473" s="102"/>
      <c r="Z473" s="102"/>
      <c r="AA473" s="127"/>
      <c r="AB473" s="124"/>
    </row>
    <row r="474" spans="1:28">
      <c r="A474" s="102"/>
      <c r="B474" s="102"/>
      <c r="C474" s="100"/>
      <c r="D474" s="100"/>
      <c r="P474" s="102"/>
      <c r="Q474" s="102"/>
      <c r="R474" s="127"/>
      <c r="S474" s="124"/>
      <c r="T474" s="124"/>
      <c r="U474" s="124"/>
      <c r="V474" s="124"/>
      <c r="W474" s="124"/>
      <c r="X474" s="102"/>
      <c r="Y474" s="102"/>
      <c r="Z474" s="102"/>
      <c r="AA474" s="127"/>
      <c r="AB474" s="124"/>
    </row>
    <row r="475" spans="1:28">
      <c r="A475" s="102"/>
      <c r="B475" s="102"/>
      <c r="C475" s="100"/>
      <c r="D475" s="100"/>
      <c r="P475" s="102"/>
      <c r="Q475" s="102"/>
      <c r="R475" s="127"/>
      <c r="S475" s="124"/>
      <c r="T475" s="124"/>
      <c r="U475" s="124"/>
      <c r="V475" s="124"/>
      <c r="W475" s="124"/>
      <c r="X475" s="102"/>
      <c r="Y475" s="102"/>
      <c r="Z475" s="102"/>
      <c r="AA475" s="127"/>
      <c r="AB475" s="124"/>
    </row>
    <row r="476" spans="1:28">
      <c r="A476" s="102"/>
      <c r="B476" s="102"/>
      <c r="C476" s="100"/>
      <c r="D476" s="100"/>
      <c r="P476" s="102"/>
      <c r="Q476" s="102"/>
      <c r="R476" s="127"/>
      <c r="S476" s="124"/>
      <c r="T476" s="124"/>
      <c r="U476" s="124"/>
      <c r="V476" s="124"/>
      <c r="W476" s="124"/>
      <c r="X476" s="102"/>
      <c r="Y476" s="102"/>
      <c r="Z476" s="102"/>
      <c r="AA476" s="127"/>
      <c r="AB476" s="124"/>
    </row>
    <row r="477" spans="1:28">
      <c r="A477" s="102"/>
      <c r="B477" s="102"/>
      <c r="C477" s="100"/>
      <c r="D477" s="100"/>
      <c r="P477" s="102"/>
      <c r="Q477" s="102"/>
      <c r="R477" s="127"/>
      <c r="S477" s="124"/>
      <c r="T477" s="124"/>
      <c r="U477" s="124"/>
      <c r="V477" s="124"/>
      <c r="W477" s="124"/>
      <c r="X477" s="102"/>
      <c r="Y477" s="102"/>
      <c r="Z477" s="102"/>
      <c r="AA477" s="127"/>
      <c r="AB477" s="124"/>
    </row>
    <row r="478" spans="1:28">
      <c r="A478" s="102"/>
      <c r="B478" s="102"/>
      <c r="C478" s="100"/>
      <c r="D478" s="100"/>
      <c r="P478" s="102"/>
      <c r="Q478" s="102"/>
      <c r="R478" s="127"/>
      <c r="S478" s="124"/>
      <c r="T478" s="124"/>
      <c r="U478" s="124"/>
      <c r="V478" s="124"/>
      <c r="W478" s="124"/>
      <c r="X478" s="102"/>
      <c r="Y478" s="102"/>
      <c r="Z478" s="102"/>
      <c r="AA478" s="127"/>
      <c r="AB478" s="124"/>
    </row>
    <row r="479" spans="1:28">
      <c r="A479" s="102"/>
      <c r="B479" s="102"/>
      <c r="C479" s="100"/>
      <c r="D479" s="100"/>
      <c r="P479" s="102"/>
      <c r="Q479" s="102"/>
      <c r="R479" s="127"/>
      <c r="S479" s="124"/>
      <c r="T479" s="124"/>
      <c r="U479" s="124"/>
      <c r="V479" s="124"/>
      <c r="W479" s="124"/>
      <c r="X479" s="102"/>
      <c r="Y479" s="102"/>
      <c r="Z479" s="102"/>
      <c r="AA479" s="127"/>
      <c r="AB479" s="124"/>
    </row>
    <row r="480" spans="1:28">
      <c r="A480" s="102"/>
      <c r="B480" s="102"/>
      <c r="C480" s="100"/>
      <c r="D480" s="100"/>
      <c r="P480" s="102"/>
      <c r="Q480" s="102"/>
      <c r="R480" s="127"/>
      <c r="S480" s="124"/>
      <c r="T480" s="124"/>
      <c r="U480" s="124"/>
      <c r="V480" s="124"/>
      <c r="W480" s="124"/>
      <c r="X480" s="102"/>
      <c r="Y480" s="102"/>
      <c r="Z480" s="102"/>
      <c r="AA480" s="127"/>
      <c r="AB480" s="124"/>
    </row>
    <row r="481" spans="1:28">
      <c r="A481" s="102"/>
      <c r="B481" s="102"/>
      <c r="C481" s="100"/>
      <c r="D481" s="100"/>
      <c r="P481" s="102"/>
      <c r="Q481" s="102"/>
      <c r="R481" s="127"/>
      <c r="S481" s="124"/>
      <c r="T481" s="124"/>
      <c r="U481" s="124"/>
      <c r="V481" s="124"/>
      <c r="W481" s="124"/>
      <c r="X481" s="102"/>
      <c r="Y481" s="102"/>
      <c r="Z481" s="102"/>
      <c r="AA481" s="127"/>
      <c r="AB481" s="124"/>
    </row>
    <row r="482" spans="1:28">
      <c r="A482" s="102"/>
      <c r="B482" s="102"/>
      <c r="C482" s="100"/>
      <c r="D482" s="100"/>
      <c r="P482" s="102"/>
      <c r="Q482" s="102"/>
      <c r="R482" s="127"/>
      <c r="S482" s="124"/>
      <c r="T482" s="124"/>
      <c r="U482" s="124"/>
      <c r="V482" s="124"/>
      <c r="W482" s="124"/>
      <c r="X482" s="102"/>
      <c r="Y482" s="102"/>
      <c r="Z482" s="102"/>
      <c r="AA482" s="127"/>
      <c r="AB482" s="124"/>
    </row>
    <row r="483" spans="1:28">
      <c r="A483" s="102"/>
      <c r="B483" s="102"/>
      <c r="C483" s="100"/>
      <c r="D483" s="100"/>
      <c r="P483" s="102"/>
      <c r="Q483" s="102"/>
      <c r="R483" s="127"/>
      <c r="S483" s="124"/>
      <c r="T483" s="124"/>
      <c r="U483" s="124"/>
      <c r="V483" s="124"/>
      <c r="W483" s="124"/>
      <c r="X483" s="102"/>
      <c r="Y483" s="102"/>
      <c r="Z483" s="102"/>
      <c r="AA483" s="127"/>
      <c r="AB483" s="124"/>
    </row>
    <row r="484" spans="1:28">
      <c r="A484" s="102"/>
      <c r="B484" s="102"/>
      <c r="C484" s="100"/>
      <c r="D484" s="100"/>
      <c r="P484" s="102"/>
      <c r="Q484" s="102"/>
      <c r="R484" s="127"/>
      <c r="S484" s="124"/>
      <c r="T484" s="124"/>
      <c r="U484" s="124"/>
      <c r="V484" s="124"/>
      <c r="W484" s="124"/>
      <c r="X484" s="102"/>
      <c r="Y484" s="102"/>
      <c r="Z484" s="102"/>
      <c r="AA484" s="127"/>
      <c r="AB484" s="124"/>
    </row>
    <row r="485" spans="1:28">
      <c r="A485" s="102"/>
      <c r="B485" s="102"/>
      <c r="C485" s="100"/>
      <c r="D485" s="100"/>
      <c r="P485" s="102"/>
      <c r="Q485" s="102"/>
      <c r="R485" s="127"/>
      <c r="S485" s="124"/>
      <c r="T485" s="124"/>
      <c r="U485" s="124"/>
      <c r="V485" s="124"/>
      <c r="W485" s="124"/>
      <c r="X485" s="102"/>
      <c r="Y485" s="102"/>
      <c r="Z485" s="102"/>
      <c r="AA485" s="127"/>
      <c r="AB485" s="124"/>
    </row>
    <row r="486" spans="1:28">
      <c r="A486" s="102"/>
      <c r="B486" s="102"/>
      <c r="C486" s="100"/>
      <c r="D486" s="100"/>
      <c r="P486" s="102"/>
      <c r="Q486" s="102"/>
      <c r="R486" s="127"/>
      <c r="S486" s="124"/>
      <c r="T486" s="124"/>
      <c r="U486" s="124"/>
      <c r="V486" s="124"/>
      <c r="W486" s="124"/>
      <c r="X486" s="102"/>
      <c r="Y486" s="102"/>
      <c r="Z486" s="102"/>
      <c r="AA486" s="127"/>
      <c r="AB486" s="124"/>
    </row>
    <row r="487" spans="1:28">
      <c r="A487" s="102"/>
      <c r="B487" s="102"/>
      <c r="C487" s="100"/>
      <c r="D487" s="100"/>
      <c r="P487" s="102"/>
      <c r="Q487" s="102"/>
      <c r="R487" s="127"/>
      <c r="S487" s="124"/>
      <c r="T487" s="124"/>
      <c r="U487" s="124"/>
      <c r="V487" s="124"/>
      <c r="W487" s="124"/>
      <c r="X487" s="102"/>
      <c r="Y487" s="102"/>
      <c r="Z487" s="102"/>
      <c r="AA487" s="127"/>
      <c r="AB487" s="124"/>
    </row>
    <row r="488" spans="1:28">
      <c r="A488" s="102"/>
      <c r="B488" s="102"/>
      <c r="C488" s="100"/>
      <c r="D488" s="100"/>
      <c r="P488" s="102"/>
      <c r="Q488" s="102"/>
      <c r="R488" s="127"/>
      <c r="S488" s="124"/>
      <c r="T488" s="124"/>
      <c r="U488" s="124"/>
      <c r="V488" s="124"/>
      <c r="W488" s="124"/>
      <c r="X488" s="102"/>
      <c r="Y488" s="102"/>
      <c r="Z488" s="102"/>
      <c r="AA488" s="127"/>
      <c r="AB488" s="124"/>
    </row>
    <row r="489" spans="1:28">
      <c r="A489" s="102"/>
      <c r="B489" s="102"/>
      <c r="C489" s="100"/>
      <c r="D489" s="100"/>
      <c r="P489" s="102"/>
      <c r="Q489" s="102"/>
      <c r="R489" s="127"/>
      <c r="S489" s="124"/>
      <c r="T489" s="124"/>
      <c r="U489" s="124"/>
      <c r="V489" s="124"/>
      <c r="W489" s="124"/>
      <c r="X489" s="102"/>
      <c r="Y489" s="102"/>
      <c r="Z489" s="102"/>
      <c r="AA489" s="127"/>
      <c r="AB489" s="124"/>
    </row>
    <row r="490" spans="1:28">
      <c r="A490" s="102"/>
      <c r="B490" s="102"/>
      <c r="C490" s="100"/>
      <c r="D490" s="100"/>
      <c r="P490" s="102"/>
      <c r="Q490" s="102"/>
      <c r="R490" s="127"/>
      <c r="S490" s="124"/>
      <c r="T490" s="124"/>
      <c r="U490" s="124"/>
      <c r="V490" s="124"/>
      <c r="W490" s="124"/>
      <c r="X490" s="102"/>
      <c r="Y490" s="102"/>
      <c r="Z490" s="102"/>
      <c r="AA490" s="127"/>
      <c r="AB490" s="124"/>
    </row>
    <row r="491" spans="1:28">
      <c r="A491" s="102"/>
      <c r="B491" s="102"/>
      <c r="C491" s="100"/>
      <c r="D491" s="100"/>
      <c r="P491" s="102"/>
      <c r="Q491" s="102"/>
      <c r="R491" s="127"/>
      <c r="S491" s="124"/>
      <c r="T491" s="124"/>
      <c r="U491" s="124"/>
      <c r="V491" s="124"/>
      <c r="W491" s="124"/>
      <c r="X491" s="102"/>
      <c r="Y491" s="102"/>
      <c r="Z491" s="102"/>
      <c r="AA491" s="127"/>
      <c r="AB491" s="124"/>
    </row>
    <row r="492" spans="1:28">
      <c r="A492" s="102"/>
      <c r="B492" s="102"/>
      <c r="C492" s="100"/>
      <c r="D492" s="100"/>
      <c r="P492" s="102"/>
      <c r="Q492" s="102"/>
      <c r="R492" s="127"/>
      <c r="S492" s="124"/>
      <c r="T492" s="124"/>
      <c r="U492" s="124"/>
      <c r="V492" s="124"/>
      <c r="W492" s="124"/>
      <c r="X492" s="102"/>
      <c r="Y492" s="102"/>
      <c r="Z492" s="102"/>
      <c r="AA492" s="127"/>
      <c r="AB492" s="124"/>
    </row>
    <row r="493" spans="1:28">
      <c r="A493" s="102"/>
      <c r="B493" s="102"/>
      <c r="C493" s="100"/>
      <c r="D493" s="100"/>
      <c r="P493" s="102"/>
      <c r="Q493" s="102"/>
      <c r="R493" s="127"/>
      <c r="S493" s="124"/>
      <c r="T493" s="124"/>
      <c r="U493" s="124"/>
      <c r="V493" s="124"/>
      <c r="W493" s="124"/>
      <c r="X493" s="102"/>
      <c r="Y493" s="102"/>
      <c r="Z493" s="102"/>
      <c r="AA493" s="127"/>
      <c r="AB493" s="124"/>
    </row>
    <row r="494" spans="1:28">
      <c r="A494" s="102"/>
      <c r="B494" s="102"/>
      <c r="C494" s="100"/>
      <c r="D494" s="100"/>
      <c r="P494" s="102"/>
      <c r="Q494" s="102"/>
      <c r="R494" s="127"/>
      <c r="S494" s="124"/>
      <c r="T494" s="124"/>
      <c r="U494" s="124"/>
      <c r="V494" s="124"/>
      <c r="W494" s="124"/>
      <c r="X494" s="102"/>
      <c r="Y494" s="102"/>
      <c r="Z494" s="102"/>
      <c r="AA494" s="127"/>
      <c r="AB494" s="124"/>
    </row>
    <row r="495" spans="1:28">
      <c r="A495" s="102"/>
      <c r="B495" s="102"/>
      <c r="C495" s="100"/>
      <c r="D495" s="100"/>
      <c r="P495" s="102"/>
      <c r="Q495" s="102"/>
      <c r="R495" s="127"/>
      <c r="S495" s="124"/>
      <c r="T495" s="124"/>
      <c r="U495" s="124"/>
      <c r="V495" s="124"/>
      <c r="W495" s="124"/>
      <c r="X495" s="102"/>
      <c r="Y495" s="102"/>
      <c r="Z495" s="102"/>
      <c r="AA495" s="127"/>
      <c r="AB495" s="124"/>
    </row>
    <row r="496" spans="1:28">
      <c r="A496" s="102"/>
      <c r="B496" s="102"/>
      <c r="C496" s="100"/>
      <c r="D496" s="100"/>
      <c r="P496" s="102"/>
      <c r="Q496" s="102"/>
      <c r="R496" s="127"/>
      <c r="S496" s="124"/>
      <c r="T496" s="124"/>
      <c r="U496" s="124"/>
      <c r="V496" s="124"/>
      <c r="W496" s="124"/>
      <c r="X496" s="102"/>
      <c r="Y496" s="102"/>
      <c r="Z496" s="102"/>
      <c r="AA496" s="127"/>
      <c r="AB496" s="124"/>
    </row>
    <row r="497" spans="1:28">
      <c r="A497" s="102"/>
      <c r="B497" s="102"/>
      <c r="C497" s="100"/>
      <c r="D497" s="100"/>
      <c r="P497" s="102"/>
      <c r="Q497" s="102"/>
      <c r="R497" s="127"/>
      <c r="S497" s="124"/>
      <c r="T497" s="124"/>
      <c r="U497" s="124"/>
      <c r="V497" s="124"/>
      <c r="W497" s="124"/>
      <c r="X497" s="102"/>
      <c r="Y497" s="102"/>
      <c r="Z497" s="102"/>
      <c r="AA497" s="127"/>
      <c r="AB497" s="124"/>
    </row>
    <row r="498" spans="1:28">
      <c r="A498" s="102"/>
      <c r="B498" s="102"/>
      <c r="C498" s="100"/>
      <c r="D498" s="100"/>
      <c r="P498" s="102"/>
      <c r="Q498" s="102"/>
      <c r="R498" s="127"/>
      <c r="S498" s="124"/>
      <c r="T498" s="124"/>
      <c r="U498" s="124"/>
      <c r="V498" s="124"/>
      <c r="W498" s="124"/>
      <c r="X498" s="102"/>
      <c r="Y498" s="102"/>
      <c r="Z498" s="102"/>
      <c r="AA498" s="127"/>
      <c r="AB498" s="124"/>
    </row>
    <row r="499" spans="1:28">
      <c r="A499" s="102"/>
      <c r="B499" s="102"/>
      <c r="C499" s="100"/>
      <c r="D499" s="100"/>
      <c r="P499" s="102"/>
      <c r="Q499" s="102"/>
      <c r="R499" s="127"/>
      <c r="S499" s="124"/>
      <c r="T499" s="124"/>
      <c r="U499" s="124"/>
      <c r="V499" s="124"/>
      <c r="W499" s="124"/>
      <c r="X499" s="102"/>
      <c r="Y499" s="102"/>
      <c r="Z499" s="102"/>
      <c r="AA499" s="127"/>
      <c r="AB499" s="124"/>
    </row>
    <row r="500" spans="1:28">
      <c r="A500" s="102"/>
      <c r="B500" s="102"/>
      <c r="C500" s="100"/>
      <c r="D500" s="100"/>
      <c r="P500" s="102"/>
      <c r="Q500" s="102"/>
      <c r="R500" s="127"/>
      <c r="S500" s="124"/>
      <c r="T500" s="124"/>
      <c r="U500" s="124"/>
      <c r="V500" s="124"/>
      <c r="W500" s="124"/>
      <c r="X500" s="102"/>
      <c r="Y500" s="102"/>
      <c r="Z500" s="102"/>
      <c r="AA500" s="127"/>
      <c r="AB500" s="124"/>
    </row>
    <row r="501" spans="1:28">
      <c r="A501" s="102"/>
      <c r="B501" s="102"/>
      <c r="C501" s="100"/>
      <c r="D501" s="100"/>
      <c r="P501" s="102"/>
      <c r="Q501" s="102"/>
      <c r="R501" s="127"/>
      <c r="S501" s="124"/>
      <c r="T501" s="124"/>
      <c r="U501" s="124"/>
      <c r="V501" s="124"/>
      <c r="W501" s="124"/>
      <c r="X501" s="102"/>
      <c r="Y501" s="102"/>
      <c r="Z501" s="102"/>
      <c r="AA501" s="127"/>
      <c r="AB501" s="124"/>
    </row>
    <row r="502" spans="1:28">
      <c r="A502" s="102"/>
      <c r="B502" s="102"/>
      <c r="C502" s="100"/>
      <c r="D502" s="100"/>
      <c r="P502" s="102"/>
      <c r="Q502" s="102"/>
      <c r="R502" s="127"/>
      <c r="S502" s="124"/>
      <c r="T502" s="124"/>
      <c r="U502" s="124"/>
      <c r="V502" s="124"/>
      <c r="W502" s="124"/>
      <c r="X502" s="102"/>
      <c r="Y502" s="102"/>
      <c r="Z502" s="102"/>
      <c r="AA502" s="127"/>
      <c r="AB502" s="124"/>
    </row>
    <row r="503" spans="1:28">
      <c r="A503" s="102"/>
      <c r="B503" s="102"/>
      <c r="C503" s="100"/>
      <c r="D503" s="100"/>
      <c r="P503" s="102"/>
      <c r="Q503" s="102"/>
      <c r="R503" s="127"/>
      <c r="S503" s="124"/>
      <c r="T503" s="124"/>
      <c r="U503" s="124"/>
      <c r="V503" s="124"/>
      <c r="W503" s="124"/>
      <c r="X503" s="102"/>
      <c r="Y503" s="102"/>
      <c r="Z503" s="102"/>
      <c r="AA503" s="127"/>
      <c r="AB503" s="124"/>
    </row>
    <row r="504" spans="1:28">
      <c r="A504" s="102"/>
      <c r="B504" s="102"/>
      <c r="C504" s="100"/>
      <c r="D504" s="100"/>
      <c r="P504" s="102"/>
      <c r="Q504" s="102"/>
      <c r="R504" s="127"/>
      <c r="S504" s="124"/>
      <c r="T504" s="124"/>
      <c r="U504" s="124"/>
      <c r="V504" s="124"/>
      <c r="W504" s="124"/>
      <c r="X504" s="102"/>
      <c r="Y504" s="102"/>
      <c r="Z504" s="102"/>
      <c r="AA504" s="127"/>
      <c r="AB504" s="124"/>
    </row>
    <row r="505" spans="1:28">
      <c r="A505" s="102"/>
      <c r="B505" s="102"/>
      <c r="C505" s="100"/>
      <c r="D505" s="100"/>
      <c r="P505" s="102"/>
      <c r="Q505" s="102"/>
      <c r="R505" s="127"/>
      <c r="S505" s="124"/>
      <c r="T505" s="124"/>
      <c r="U505" s="124"/>
      <c r="V505" s="124"/>
      <c r="W505" s="124"/>
      <c r="X505" s="102"/>
      <c r="Y505" s="102"/>
      <c r="Z505" s="102"/>
      <c r="AA505" s="127"/>
      <c r="AB505" s="124"/>
    </row>
    <row r="506" spans="1:28">
      <c r="A506" s="102"/>
      <c r="B506" s="102"/>
      <c r="C506" s="100"/>
      <c r="D506" s="100"/>
      <c r="P506" s="102"/>
      <c r="Q506" s="102"/>
      <c r="R506" s="127"/>
      <c r="S506" s="124"/>
      <c r="T506" s="124"/>
      <c r="U506" s="124"/>
      <c r="V506" s="124"/>
      <c r="W506" s="124"/>
      <c r="X506" s="102"/>
      <c r="Y506" s="102"/>
      <c r="Z506" s="102"/>
      <c r="AA506" s="127"/>
      <c r="AB506" s="124"/>
    </row>
    <row r="507" spans="1:28">
      <c r="A507" s="102"/>
      <c r="B507" s="102"/>
      <c r="C507" s="100"/>
      <c r="D507" s="100"/>
      <c r="P507" s="102"/>
      <c r="Q507" s="102"/>
      <c r="R507" s="127"/>
      <c r="S507" s="124"/>
      <c r="T507" s="124"/>
      <c r="U507" s="124"/>
      <c r="V507" s="124"/>
      <c r="W507" s="124"/>
      <c r="X507" s="102"/>
      <c r="Y507" s="102"/>
      <c r="Z507" s="102"/>
      <c r="AA507" s="127"/>
      <c r="AB507" s="124"/>
    </row>
    <row r="508" spans="1:28">
      <c r="A508" s="102"/>
      <c r="B508" s="102"/>
      <c r="C508" s="100"/>
      <c r="D508" s="100"/>
      <c r="P508" s="102"/>
      <c r="Q508" s="102"/>
      <c r="R508" s="127"/>
      <c r="S508" s="124"/>
      <c r="T508" s="124"/>
      <c r="U508" s="124"/>
      <c r="V508" s="124"/>
      <c r="W508" s="124"/>
      <c r="X508" s="102"/>
      <c r="Y508" s="102"/>
      <c r="Z508" s="102"/>
      <c r="AA508" s="127"/>
      <c r="AB508" s="124"/>
    </row>
    <row r="509" spans="1:28">
      <c r="A509" s="102"/>
      <c r="B509" s="102"/>
      <c r="C509" s="100"/>
      <c r="D509" s="100"/>
      <c r="P509" s="102"/>
      <c r="Q509" s="102"/>
      <c r="R509" s="127"/>
      <c r="S509" s="124"/>
      <c r="T509" s="124"/>
      <c r="U509" s="124"/>
      <c r="V509" s="124"/>
      <c r="W509" s="124"/>
      <c r="X509" s="102"/>
      <c r="Y509" s="102"/>
      <c r="Z509" s="102"/>
      <c r="AA509" s="127"/>
      <c r="AB509" s="124"/>
    </row>
    <row r="510" spans="1:28">
      <c r="A510" s="102"/>
      <c r="B510" s="102"/>
      <c r="C510" s="100"/>
      <c r="D510" s="100"/>
      <c r="P510" s="102"/>
      <c r="Q510" s="102"/>
      <c r="R510" s="127"/>
      <c r="S510" s="124"/>
      <c r="T510" s="124"/>
      <c r="U510" s="124"/>
      <c r="V510" s="124"/>
      <c r="W510" s="124"/>
      <c r="X510" s="102"/>
      <c r="Y510" s="102"/>
      <c r="Z510" s="102"/>
      <c r="AA510" s="127"/>
      <c r="AB510" s="124"/>
    </row>
    <row r="511" spans="1:28">
      <c r="A511" s="102"/>
      <c r="B511" s="102"/>
      <c r="C511" s="100"/>
      <c r="D511" s="100"/>
      <c r="P511" s="102"/>
      <c r="Q511" s="102"/>
      <c r="R511" s="127"/>
      <c r="S511" s="124"/>
      <c r="T511" s="124"/>
      <c r="U511" s="124"/>
      <c r="V511" s="124"/>
      <c r="W511" s="124"/>
      <c r="X511" s="102"/>
      <c r="Y511" s="102"/>
      <c r="Z511" s="102"/>
      <c r="AA511" s="127"/>
      <c r="AB511" s="124"/>
    </row>
    <row r="512" spans="1:28">
      <c r="A512" s="102"/>
      <c r="B512" s="102"/>
      <c r="C512" s="100"/>
      <c r="D512" s="100"/>
      <c r="P512" s="102"/>
      <c r="Q512" s="102"/>
      <c r="R512" s="127"/>
      <c r="S512" s="124"/>
      <c r="T512" s="124"/>
      <c r="U512" s="124"/>
      <c r="V512" s="124"/>
      <c r="W512" s="124"/>
      <c r="X512" s="102"/>
      <c r="Y512" s="102"/>
      <c r="Z512" s="102"/>
      <c r="AA512" s="127"/>
      <c r="AB512" s="124"/>
    </row>
    <row r="513" spans="1:28">
      <c r="A513" s="102"/>
      <c r="B513" s="102"/>
      <c r="C513" s="100"/>
      <c r="D513" s="100"/>
      <c r="P513" s="102"/>
      <c r="Q513" s="102"/>
      <c r="R513" s="127"/>
      <c r="S513" s="124"/>
      <c r="T513" s="124"/>
      <c r="U513" s="124"/>
      <c r="V513" s="124"/>
      <c r="W513" s="124"/>
      <c r="X513" s="102"/>
      <c r="Y513" s="102"/>
      <c r="Z513" s="102"/>
      <c r="AA513" s="127"/>
      <c r="AB513" s="124"/>
    </row>
    <row r="514" spans="1:28">
      <c r="A514" s="102"/>
      <c r="B514" s="102"/>
      <c r="C514" s="100"/>
      <c r="D514" s="100"/>
      <c r="P514" s="102"/>
      <c r="Q514" s="102"/>
      <c r="R514" s="127"/>
      <c r="S514" s="124"/>
      <c r="T514" s="124"/>
      <c r="U514" s="124"/>
      <c r="V514" s="124"/>
      <c r="W514" s="124"/>
      <c r="X514" s="102"/>
      <c r="Y514" s="102"/>
      <c r="Z514" s="102"/>
      <c r="AA514" s="127"/>
      <c r="AB514" s="124"/>
    </row>
    <row r="515" spans="1:28">
      <c r="A515" s="102"/>
      <c r="B515" s="102"/>
      <c r="C515" s="100"/>
      <c r="D515" s="100"/>
      <c r="P515" s="102"/>
      <c r="Q515" s="102"/>
      <c r="R515" s="127"/>
      <c r="S515" s="124"/>
      <c r="T515" s="124"/>
      <c r="U515" s="124"/>
      <c r="V515" s="124"/>
      <c r="W515" s="124"/>
      <c r="X515" s="102"/>
      <c r="Y515" s="102"/>
      <c r="Z515" s="102"/>
      <c r="AA515" s="127"/>
      <c r="AB515" s="124"/>
    </row>
    <row r="516" spans="1:28">
      <c r="A516" s="102"/>
      <c r="B516" s="102"/>
      <c r="C516" s="100"/>
      <c r="D516" s="100"/>
      <c r="P516" s="102"/>
      <c r="Q516" s="102"/>
      <c r="R516" s="127"/>
      <c r="S516" s="124"/>
      <c r="T516" s="124"/>
      <c r="U516" s="124"/>
      <c r="V516" s="124"/>
      <c r="W516" s="124"/>
      <c r="X516" s="102"/>
      <c r="Y516" s="102"/>
      <c r="Z516" s="102"/>
      <c r="AA516" s="127"/>
      <c r="AB516" s="124"/>
    </row>
    <row r="517" spans="1:28">
      <c r="A517" s="102"/>
      <c r="B517" s="102"/>
      <c r="C517" s="100"/>
      <c r="D517" s="100"/>
      <c r="P517" s="102"/>
      <c r="Q517" s="102"/>
      <c r="R517" s="127"/>
      <c r="S517" s="124"/>
      <c r="T517" s="124"/>
      <c r="U517" s="124"/>
      <c r="V517" s="124"/>
      <c r="W517" s="124"/>
      <c r="X517" s="102"/>
      <c r="Y517" s="102"/>
      <c r="Z517" s="102"/>
      <c r="AA517" s="127"/>
      <c r="AB517" s="124"/>
    </row>
    <row r="518" spans="1:28">
      <c r="A518" s="102"/>
      <c r="B518" s="102"/>
      <c r="C518" s="100"/>
      <c r="D518" s="100"/>
      <c r="P518" s="102"/>
      <c r="Q518" s="102"/>
      <c r="R518" s="127"/>
      <c r="S518" s="124"/>
      <c r="T518" s="124"/>
      <c r="U518" s="124"/>
      <c r="V518" s="124"/>
      <c r="W518" s="124"/>
      <c r="X518" s="102"/>
      <c r="Y518" s="102"/>
      <c r="Z518" s="102"/>
      <c r="AA518" s="127"/>
      <c r="AB518" s="124"/>
    </row>
    <row r="519" spans="1:28">
      <c r="A519" s="102"/>
      <c r="B519" s="102"/>
      <c r="C519" s="100"/>
      <c r="D519" s="100"/>
      <c r="P519" s="102"/>
      <c r="Q519" s="102"/>
      <c r="R519" s="127"/>
      <c r="S519" s="124"/>
      <c r="T519" s="124"/>
      <c r="U519" s="124"/>
      <c r="V519" s="124"/>
      <c r="W519" s="124"/>
      <c r="X519" s="102"/>
      <c r="Y519" s="102"/>
      <c r="Z519" s="102"/>
      <c r="AA519" s="127"/>
      <c r="AB519" s="124"/>
    </row>
    <row r="520" spans="1:28">
      <c r="A520" s="102"/>
      <c r="B520" s="102"/>
      <c r="C520" s="100"/>
      <c r="D520" s="100"/>
      <c r="P520" s="102"/>
      <c r="Q520" s="102"/>
      <c r="R520" s="127"/>
      <c r="S520" s="124"/>
      <c r="T520" s="124"/>
      <c r="U520" s="124"/>
      <c r="V520" s="124"/>
      <c r="W520" s="124"/>
      <c r="X520" s="102"/>
      <c r="Y520" s="102"/>
      <c r="Z520" s="102"/>
      <c r="AA520" s="127"/>
      <c r="AB520" s="124"/>
    </row>
    <row r="521" spans="1:28">
      <c r="A521" s="102"/>
      <c r="B521" s="102"/>
      <c r="C521" s="100"/>
      <c r="D521" s="100"/>
      <c r="P521" s="102"/>
      <c r="Q521" s="102"/>
      <c r="R521" s="127"/>
      <c r="S521" s="124"/>
      <c r="T521" s="124"/>
      <c r="U521" s="124"/>
      <c r="V521" s="124"/>
      <c r="W521" s="124"/>
      <c r="X521" s="102"/>
      <c r="Y521" s="102"/>
      <c r="Z521" s="102"/>
      <c r="AA521" s="127"/>
      <c r="AB521" s="124"/>
    </row>
    <row r="522" spans="1:28">
      <c r="A522" s="102"/>
      <c r="B522" s="102"/>
      <c r="C522" s="100"/>
      <c r="D522" s="100"/>
      <c r="P522" s="102"/>
      <c r="Q522" s="102"/>
      <c r="R522" s="127"/>
      <c r="S522" s="124"/>
      <c r="T522" s="124"/>
      <c r="U522" s="124"/>
      <c r="V522" s="124"/>
      <c r="W522" s="124"/>
      <c r="X522" s="102"/>
      <c r="Y522" s="102"/>
      <c r="Z522" s="102"/>
      <c r="AA522" s="127"/>
      <c r="AB522" s="124"/>
    </row>
    <row r="523" spans="1:28">
      <c r="A523" s="102"/>
      <c r="B523" s="102"/>
      <c r="C523" s="100"/>
      <c r="D523" s="100"/>
      <c r="P523" s="102"/>
      <c r="Q523" s="102"/>
      <c r="R523" s="127"/>
      <c r="S523" s="124"/>
      <c r="T523" s="124"/>
      <c r="U523" s="124"/>
      <c r="V523" s="124"/>
      <c r="W523" s="124"/>
      <c r="X523" s="102"/>
      <c r="Y523" s="102"/>
      <c r="Z523" s="102"/>
      <c r="AA523" s="127"/>
      <c r="AB523" s="124"/>
    </row>
    <row r="524" spans="1:28">
      <c r="A524" s="102"/>
      <c r="B524" s="102"/>
      <c r="C524" s="100"/>
      <c r="D524" s="100"/>
      <c r="P524" s="102"/>
      <c r="Q524" s="102"/>
      <c r="R524" s="127"/>
      <c r="S524" s="124"/>
      <c r="T524" s="124"/>
      <c r="U524" s="124"/>
      <c r="V524" s="124"/>
      <c r="W524" s="124"/>
      <c r="X524" s="102"/>
      <c r="Y524" s="102"/>
      <c r="Z524" s="102"/>
      <c r="AA524" s="127"/>
      <c r="AB524" s="124"/>
    </row>
    <row r="525" spans="1:28">
      <c r="A525" s="102"/>
      <c r="B525" s="102"/>
      <c r="C525" s="100"/>
      <c r="D525" s="100"/>
      <c r="P525" s="102"/>
      <c r="Q525" s="102"/>
      <c r="R525" s="127"/>
      <c r="S525" s="124"/>
      <c r="T525" s="124"/>
      <c r="U525" s="124"/>
      <c r="V525" s="124"/>
      <c r="W525" s="124"/>
      <c r="X525" s="102"/>
      <c r="Y525" s="102"/>
      <c r="Z525" s="102"/>
      <c r="AA525" s="127"/>
      <c r="AB525" s="124"/>
    </row>
    <row r="526" spans="1:28">
      <c r="A526" s="102"/>
      <c r="B526" s="102"/>
      <c r="C526" s="100"/>
      <c r="D526" s="100"/>
      <c r="P526" s="102"/>
      <c r="Q526" s="102"/>
      <c r="R526" s="127"/>
      <c r="S526" s="124"/>
      <c r="T526" s="124"/>
      <c r="U526" s="124"/>
      <c r="V526" s="124"/>
      <c r="W526" s="124"/>
      <c r="X526" s="102"/>
      <c r="Y526" s="102"/>
      <c r="Z526" s="102"/>
      <c r="AA526" s="127"/>
      <c r="AB526" s="124"/>
    </row>
    <row r="527" spans="1:28">
      <c r="A527" s="102"/>
      <c r="B527" s="102"/>
      <c r="C527" s="100"/>
      <c r="D527" s="100"/>
      <c r="P527" s="102"/>
      <c r="Q527" s="102"/>
      <c r="R527" s="127"/>
      <c r="S527" s="124"/>
      <c r="T527" s="124"/>
      <c r="U527" s="124"/>
      <c r="V527" s="124"/>
      <c r="W527" s="124"/>
      <c r="X527" s="102"/>
      <c r="Y527" s="102"/>
      <c r="Z527" s="102"/>
      <c r="AA527" s="127"/>
      <c r="AB527" s="124"/>
    </row>
    <row r="528" spans="1:28">
      <c r="A528" s="102"/>
      <c r="B528" s="102"/>
      <c r="C528" s="100"/>
      <c r="D528" s="100"/>
      <c r="P528" s="102"/>
      <c r="Q528" s="102"/>
      <c r="R528" s="127"/>
      <c r="S528" s="124"/>
      <c r="T528" s="124"/>
      <c r="U528" s="124"/>
      <c r="V528" s="124"/>
      <c r="W528" s="124"/>
      <c r="X528" s="102"/>
      <c r="Y528" s="102"/>
      <c r="Z528" s="102"/>
      <c r="AA528" s="127"/>
      <c r="AB528" s="124"/>
    </row>
    <row r="529" spans="1:28">
      <c r="A529" s="102"/>
      <c r="B529" s="102"/>
      <c r="C529" s="100"/>
      <c r="D529" s="100"/>
      <c r="P529" s="102"/>
      <c r="Q529" s="102"/>
      <c r="R529" s="127"/>
      <c r="S529" s="124"/>
      <c r="T529" s="124"/>
      <c r="U529" s="124"/>
      <c r="V529" s="124"/>
      <c r="W529" s="124"/>
      <c r="X529" s="102"/>
      <c r="Y529" s="102"/>
      <c r="Z529" s="102"/>
      <c r="AA529" s="127"/>
      <c r="AB529" s="124"/>
    </row>
    <row r="530" spans="1:28">
      <c r="A530" s="102"/>
      <c r="B530" s="102"/>
      <c r="C530" s="100"/>
      <c r="D530" s="100"/>
      <c r="P530" s="102"/>
      <c r="Q530" s="102"/>
      <c r="R530" s="127"/>
      <c r="S530" s="124"/>
      <c r="T530" s="124"/>
      <c r="U530" s="124"/>
      <c r="V530" s="124"/>
      <c r="W530" s="124"/>
      <c r="X530" s="102"/>
      <c r="Y530" s="102"/>
      <c r="Z530" s="102"/>
      <c r="AA530" s="127"/>
      <c r="AB530" s="124"/>
    </row>
    <row r="531" spans="1:28">
      <c r="A531" s="102"/>
      <c r="B531" s="102"/>
      <c r="C531" s="100"/>
      <c r="D531" s="100"/>
      <c r="P531" s="102"/>
      <c r="Q531" s="102"/>
      <c r="R531" s="127"/>
      <c r="S531" s="124"/>
      <c r="T531" s="124"/>
      <c r="U531" s="124"/>
      <c r="V531" s="124"/>
      <c r="W531" s="124"/>
      <c r="X531" s="102"/>
      <c r="Y531" s="102"/>
      <c r="Z531" s="102"/>
      <c r="AA531" s="127"/>
      <c r="AB531" s="124"/>
    </row>
    <row r="532" spans="1:28">
      <c r="A532" s="102"/>
      <c r="B532" s="102"/>
      <c r="C532" s="100"/>
      <c r="D532" s="100"/>
      <c r="P532" s="102"/>
      <c r="Q532" s="102"/>
      <c r="R532" s="127"/>
      <c r="S532" s="124"/>
      <c r="T532" s="124"/>
      <c r="U532" s="124"/>
      <c r="V532" s="124"/>
      <c r="W532" s="124"/>
      <c r="X532" s="102"/>
      <c r="Y532" s="102"/>
      <c r="Z532" s="102"/>
      <c r="AA532" s="127"/>
      <c r="AB532" s="124"/>
    </row>
    <row r="533" spans="1:28">
      <c r="A533" s="102"/>
      <c r="B533" s="102"/>
      <c r="C533" s="100"/>
      <c r="D533" s="100"/>
      <c r="P533" s="102"/>
      <c r="Q533" s="102"/>
      <c r="R533" s="127"/>
      <c r="S533" s="124"/>
      <c r="T533" s="124"/>
      <c r="U533" s="124"/>
      <c r="V533" s="124"/>
      <c r="W533" s="124"/>
      <c r="X533" s="102"/>
      <c r="Y533" s="102"/>
      <c r="Z533" s="102"/>
      <c r="AA533" s="127"/>
      <c r="AB533" s="124"/>
    </row>
    <row r="534" spans="1:28">
      <c r="A534" s="102"/>
      <c r="B534" s="102"/>
      <c r="C534" s="100"/>
      <c r="D534" s="100"/>
      <c r="P534" s="102"/>
      <c r="Q534" s="102"/>
      <c r="R534" s="127"/>
      <c r="S534" s="124"/>
      <c r="T534" s="124"/>
      <c r="U534" s="124"/>
      <c r="V534" s="124"/>
      <c r="W534" s="124"/>
      <c r="X534" s="102"/>
      <c r="Y534" s="102"/>
      <c r="Z534" s="102"/>
      <c r="AA534" s="127"/>
      <c r="AB534" s="124"/>
    </row>
    <row r="535" spans="1:28">
      <c r="A535" s="102"/>
      <c r="B535" s="102"/>
      <c r="C535" s="100"/>
      <c r="D535" s="100"/>
      <c r="P535" s="102"/>
      <c r="Q535" s="102"/>
      <c r="R535" s="127"/>
      <c r="S535" s="124"/>
      <c r="T535" s="124"/>
      <c r="U535" s="124"/>
      <c r="V535" s="124"/>
      <c r="W535" s="124"/>
      <c r="X535" s="102"/>
      <c r="Y535" s="102"/>
      <c r="Z535" s="102"/>
      <c r="AA535" s="127"/>
      <c r="AB535" s="124"/>
    </row>
    <row r="536" spans="1:28">
      <c r="A536" s="102"/>
      <c r="B536" s="102"/>
      <c r="C536" s="100"/>
      <c r="D536" s="100"/>
      <c r="P536" s="102"/>
      <c r="Q536" s="102"/>
      <c r="R536" s="127"/>
      <c r="S536" s="124"/>
      <c r="T536" s="124"/>
      <c r="U536" s="124"/>
      <c r="V536" s="124"/>
      <c r="W536" s="124"/>
      <c r="X536" s="102"/>
      <c r="Y536" s="102"/>
      <c r="Z536" s="102"/>
      <c r="AA536" s="127"/>
      <c r="AB536" s="124"/>
    </row>
    <row r="537" spans="1:28">
      <c r="A537" s="102"/>
      <c r="B537" s="102"/>
      <c r="C537" s="100"/>
      <c r="D537" s="100"/>
      <c r="P537" s="102"/>
      <c r="Q537" s="102"/>
      <c r="R537" s="127"/>
      <c r="S537" s="124"/>
      <c r="T537" s="124"/>
      <c r="U537" s="124"/>
      <c r="V537" s="124"/>
      <c r="W537" s="124"/>
      <c r="X537" s="102"/>
      <c r="Y537" s="102"/>
      <c r="Z537" s="102"/>
      <c r="AA537" s="127"/>
      <c r="AB537" s="124"/>
    </row>
    <row r="538" spans="1:28">
      <c r="A538" s="102"/>
      <c r="B538" s="102"/>
      <c r="C538" s="100"/>
      <c r="D538" s="100"/>
      <c r="P538" s="102"/>
      <c r="Q538" s="102"/>
      <c r="R538" s="127"/>
      <c r="S538" s="124"/>
      <c r="T538" s="124"/>
      <c r="U538" s="124"/>
      <c r="V538" s="124"/>
      <c r="W538" s="124"/>
      <c r="X538" s="102"/>
      <c r="Y538" s="102"/>
      <c r="Z538" s="102"/>
      <c r="AA538" s="127"/>
      <c r="AB538" s="124"/>
    </row>
    <row r="539" spans="1:28">
      <c r="A539" s="102"/>
      <c r="B539" s="102"/>
      <c r="C539" s="100"/>
      <c r="D539" s="100"/>
      <c r="P539" s="102"/>
      <c r="Q539" s="102"/>
      <c r="R539" s="127"/>
      <c r="S539" s="124"/>
      <c r="T539" s="124"/>
      <c r="U539" s="124"/>
      <c r="V539" s="124"/>
      <c r="W539" s="124"/>
      <c r="X539" s="102"/>
      <c r="Y539" s="102"/>
      <c r="Z539" s="102"/>
      <c r="AA539" s="127"/>
      <c r="AB539" s="124"/>
    </row>
    <row r="540" spans="1:28">
      <c r="A540" s="102"/>
      <c r="B540" s="102"/>
      <c r="C540" s="100"/>
      <c r="D540" s="100"/>
      <c r="P540" s="102"/>
      <c r="Q540" s="102"/>
      <c r="R540" s="127"/>
      <c r="S540" s="124"/>
      <c r="T540" s="124"/>
      <c r="U540" s="124"/>
      <c r="V540" s="124"/>
      <c r="W540" s="124"/>
      <c r="X540" s="102"/>
      <c r="Y540" s="102"/>
      <c r="Z540" s="102"/>
      <c r="AA540" s="127"/>
      <c r="AB540" s="124"/>
    </row>
    <row r="541" spans="1:28">
      <c r="A541" s="102"/>
      <c r="B541" s="102"/>
      <c r="C541" s="100"/>
      <c r="D541" s="100"/>
      <c r="P541" s="102"/>
      <c r="Q541" s="102"/>
      <c r="R541" s="127"/>
      <c r="S541" s="124"/>
      <c r="T541" s="124"/>
      <c r="U541" s="124"/>
      <c r="V541" s="124"/>
      <c r="W541" s="124"/>
      <c r="X541" s="102"/>
      <c r="Y541" s="102"/>
      <c r="Z541" s="102"/>
      <c r="AA541" s="127"/>
      <c r="AB541" s="124"/>
    </row>
    <row r="542" spans="1:28">
      <c r="A542" s="102"/>
      <c r="B542" s="102"/>
      <c r="C542" s="100"/>
      <c r="D542" s="100"/>
      <c r="P542" s="102"/>
      <c r="Q542" s="102"/>
      <c r="R542" s="127"/>
      <c r="S542" s="124"/>
      <c r="T542" s="124"/>
      <c r="U542" s="124"/>
      <c r="V542" s="124"/>
      <c r="W542" s="124"/>
      <c r="X542" s="102"/>
      <c r="Y542" s="102"/>
      <c r="Z542" s="102"/>
      <c r="AA542" s="127"/>
      <c r="AB542" s="124"/>
    </row>
    <row r="543" spans="1:28">
      <c r="A543" s="102"/>
      <c r="B543" s="102"/>
      <c r="C543" s="100"/>
      <c r="D543" s="100"/>
      <c r="P543" s="102"/>
      <c r="Q543" s="102"/>
      <c r="R543" s="127"/>
      <c r="S543" s="124"/>
      <c r="T543" s="124"/>
      <c r="U543" s="124"/>
      <c r="V543" s="124"/>
      <c r="W543" s="124"/>
      <c r="X543" s="102"/>
      <c r="Y543" s="102"/>
      <c r="Z543" s="102"/>
      <c r="AA543" s="127"/>
      <c r="AB543" s="124"/>
    </row>
    <row r="544" spans="1:28">
      <c r="A544" s="102"/>
      <c r="B544" s="102"/>
      <c r="C544" s="100"/>
      <c r="D544" s="100"/>
      <c r="P544" s="102"/>
      <c r="Q544" s="102"/>
      <c r="R544" s="127"/>
      <c r="S544" s="124"/>
      <c r="T544" s="124"/>
      <c r="U544" s="124"/>
      <c r="V544" s="124"/>
      <c r="W544" s="124"/>
      <c r="X544" s="102"/>
      <c r="Y544" s="102"/>
      <c r="Z544" s="102"/>
      <c r="AA544" s="127"/>
      <c r="AB544" s="124"/>
    </row>
    <row r="545" spans="1:28">
      <c r="A545" s="102"/>
      <c r="B545" s="102"/>
      <c r="C545" s="100"/>
      <c r="D545" s="100"/>
      <c r="P545" s="102"/>
      <c r="Q545" s="102"/>
      <c r="R545" s="127"/>
      <c r="S545" s="124"/>
      <c r="T545" s="124"/>
      <c r="U545" s="124"/>
      <c r="V545" s="124"/>
      <c r="W545" s="124"/>
      <c r="X545" s="102"/>
      <c r="Y545" s="102"/>
      <c r="Z545" s="102"/>
      <c r="AA545" s="127"/>
      <c r="AB545" s="124"/>
    </row>
    <row r="546" spans="1:28">
      <c r="A546" s="102"/>
      <c r="B546" s="102"/>
      <c r="C546" s="100"/>
      <c r="D546" s="100"/>
      <c r="P546" s="102"/>
      <c r="Q546" s="102"/>
      <c r="R546" s="127"/>
      <c r="S546" s="124"/>
      <c r="T546" s="124"/>
      <c r="U546" s="124"/>
      <c r="V546" s="124"/>
      <c r="W546" s="124"/>
      <c r="X546" s="102"/>
      <c r="Y546" s="102"/>
      <c r="Z546" s="102"/>
      <c r="AA546" s="127"/>
      <c r="AB546" s="124"/>
    </row>
    <row r="547" spans="1:28">
      <c r="A547" s="102"/>
      <c r="B547" s="102"/>
      <c r="C547" s="100"/>
      <c r="D547" s="100"/>
      <c r="P547" s="102"/>
      <c r="Q547" s="102"/>
      <c r="R547" s="127"/>
      <c r="S547" s="124"/>
      <c r="T547" s="124"/>
      <c r="U547" s="124"/>
      <c r="V547" s="124"/>
      <c r="W547" s="124"/>
      <c r="X547" s="102"/>
      <c r="Y547" s="102"/>
      <c r="Z547" s="102"/>
      <c r="AA547" s="127"/>
      <c r="AB547" s="124"/>
    </row>
    <row r="548" spans="1:28">
      <c r="A548" s="102"/>
      <c r="B548" s="102"/>
      <c r="C548" s="100"/>
      <c r="D548" s="100"/>
      <c r="P548" s="102"/>
      <c r="Q548" s="102"/>
      <c r="R548" s="127"/>
      <c r="S548" s="124"/>
      <c r="T548" s="124"/>
      <c r="U548" s="124"/>
      <c r="V548" s="124"/>
      <c r="W548" s="124"/>
      <c r="X548" s="102"/>
      <c r="Y548" s="102"/>
      <c r="Z548" s="102"/>
      <c r="AA548" s="127"/>
      <c r="AB548" s="124"/>
    </row>
    <row r="549" spans="1:28">
      <c r="A549" s="102"/>
      <c r="B549" s="102"/>
      <c r="C549" s="100"/>
      <c r="D549" s="100"/>
      <c r="P549" s="102"/>
      <c r="Q549" s="102"/>
      <c r="R549" s="127"/>
      <c r="S549" s="124"/>
      <c r="T549" s="124"/>
      <c r="U549" s="124"/>
      <c r="V549" s="124"/>
      <c r="W549" s="124"/>
      <c r="X549" s="102"/>
      <c r="Y549" s="102"/>
      <c r="Z549" s="102"/>
      <c r="AA549" s="127"/>
      <c r="AB549" s="124"/>
    </row>
    <row r="550" spans="1:28">
      <c r="A550" s="102"/>
      <c r="B550" s="102"/>
      <c r="C550" s="100"/>
      <c r="D550" s="100"/>
      <c r="P550" s="102"/>
      <c r="Q550" s="102"/>
      <c r="R550" s="127"/>
      <c r="S550" s="124"/>
      <c r="T550" s="124"/>
      <c r="U550" s="124"/>
      <c r="V550" s="124"/>
      <c r="W550" s="124"/>
      <c r="X550" s="102"/>
      <c r="Y550" s="102"/>
      <c r="Z550" s="102"/>
      <c r="AA550" s="127"/>
      <c r="AB550" s="124"/>
    </row>
    <row r="551" spans="1:28">
      <c r="A551" s="102"/>
      <c r="B551" s="102"/>
      <c r="C551" s="100"/>
      <c r="D551" s="100"/>
      <c r="P551" s="102"/>
      <c r="Q551" s="102"/>
      <c r="R551" s="127"/>
      <c r="S551" s="124"/>
      <c r="T551" s="124"/>
      <c r="U551" s="124"/>
      <c r="V551" s="124"/>
      <c r="W551" s="124"/>
      <c r="X551" s="102"/>
      <c r="Y551" s="102"/>
      <c r="Z551" s="102"/>
      <c r="AA551" s="127"/>
      <c r="AB551" s="124"/>
    </row>
    <row r="552" spans="1:28">
      <c r="A552" s="102"/>
      <c r="B552" s="102"/>
      <c r="C552" s="100"/>
      <c r="D552" s="100"/>
      <c r="P552" s="102"/>
      <c r="Q552" s="102"/>
      <c r="R552" s="127"/>
      <c r="S552" s="124"/>
      <c r="T552" s="124"/>
      <c r="U552" s="124"/>
      <c r="V552" s="124"/>
      <c r="W552" s="124"/>
      <c r="X552" s="102"/>
      <c r="Y552" s="102"/>
      <c r="Z552" s="102"/>
      <c r="AA552" s="127"/>
      <c r="AB552" s="124"/>
    </row>
    <row r="553" spans="1:28">
      <c r="A553" s="102"/>
      <c r="B553" s="102"/>
      <c r="C553" s="100"/>
      <c r="D553" s="100"/>
      <c r="P553" s="102"/>
      <c r="Q553" s="102"/>
      <c r="R553" s="127"/>
      <c r="S553" s="124"/>
      <c r="T553" s="124"/>
      <c r="U553" s="124"/>
      <c r="V553" s="124"/>
      <c r="W553" s="124"/>
      <c r="X553" s="102"/>
      <c r="Y553" s="102"/>
      <c r="Z553" s="102"/>
      <c r="AA553" s="127"/>
      <c r="AB553" s="124"/>
    </row>
    <row r="554" spans="1:28">
      <c r="A554" s="102"/>
      <c r="B554" s="102"/>
      <c r="C554" s="100"/>
      <c r="D554" s="100"/>
      <c r="P554" s="102"/>
      <c r="Q554" s="102"/>
      <c r="R554" s="127"/>
      <c r="S554" s="124"/>
      <c r="T554" s="124"/>
      <c r="U554" s="124"/>
      <c r="V554" s="124"/>
      <c r="W554" s="124"/>
      <c r="X554" s="102"/>
      <c r="Y554" s="102"/>
      <c r="Z554" s="102"/>
      <c r="AA554" s="127"/>
      <c r="AB554" s="124"/>
    </row>
    <row r="555" spans="1:28">
      <c r="A555" s="102"/>
      <c r="B555" s="102"/>
      <c r="C555" s="100"/>
      <c r="D555" s="100"/>
      <c r="P555" s="102"/>
      <c r="Q555" s="102"/>
      <c r="R555" s="127"/>
      <c r="S555" s="124"/>
      <c r="T555" s="124"/>
      <c r="U555" s="124"/>
      <c r="V555" s="124"/>
      <c r="W555" s="124"/>
      <c r="X555" s="102"/>
      <c r="Y555" s="102"/>
      <c r="Z555" s="102"/>
      <c r="AA555" s="127"/>
      <c r="AB555" s="124"/>
    </row>
    <row r="556" spans="1:28">
      <c r="A556" s="102"/>
      <c r="B556" s="102"/>
      <c r="C556" s="100"/>
      <c r="D556" s="100"/>
      <c r="P556" s="102"/>
      <c r="Q556" s="102"/>
      <c r="R556" s="127"/>
      <c r="S556" s="124"/>
      <c r="T556" s="124"/>
      <c r="U556" s="124"/>
      <c r="V556" s="124"/>
      <c r="W556" s="124"/>
      <c r="X556" s="102"/>
      <c r="Y556" s="102"/>
      <c r="Z556" s="102"/>
      <c r="AA556" s="127"/>
      <c r="AB556" s="124"/>
    </row>
    <row r="557" spans="1:28">
      <c r="A557" s="102"/>
      <c r="B557" s="102"/>
      <c r="C557" s="100"/>
      <c r="D557" s="100"/>
      <c r="P557" s="102"/>
      <c r="Q557" s="102"/>
      <c r="R557" s="127"/>
      <c r="S557" s="124"/>
      <c r="T557" s="124"/>
      <c r="U557" s="124"/>
      <c r="V557" s="124"/>
      <c r="W557" s="124"/>
      <c r="X557" s="102"/>
      <c r="Y557" s="102"/>
      <c r="Z557" s="102"/>
      <c r="AA557" s="127"/>
      <c r="AB557" s="124"/>
    </row>
    <row r="558" spans="1:28">
      <c r="A558" s="102"/>
      <c r="B558" s="102"/>
      <c r="C558" s="100"/>
      <c r="D558" s="100"/>
      <c r="P558" s="102"/>
      <c r="Q558" s="102"/>
      <c r="R558" s="127"/>
      <c r="S558" s="124"/>
      <c r="T558" s="124"/>
      <c r="U558" s="124"/>
      <c r="V558" s="124"/>
      <c r="W558" s="124"/>
      <c r="X558" s="102"/>
      <c r="Y558" s="102"/>
      <c r="Z558" s="102"/>
      <c r="AA558" s="127"/>
      <c r="AB558" s="124"/>
    </row>
    <row r="559" spans="1:28">
      <c r="A559" s="102"/>
      <c r="B559" s="102"/>
      <c r="C559" s="100"/>
      <c r="D559" s="100"/>
      <c r="P559" s="102"/>
      <c r="Q559" s="102"/>
      <c r="R559" s="127"/>
      <c r="S559" s="124"/>
      <c r="T559" s="124"/>
      <c r="U559" s="124"/>
      <c r="V559" s="124"/>
      <c r="W559" s="124"/>
      <c r="X559" s="102"/>
      <c r="Y559" s="102"/>
      <c r="Z559" s="102"/>
      <c r="AA559" s="127"/>
      <c r="AB559" s="124"/>
    </row>
    <row r="560" spans="1:28">
      <c r="A560" s="102"/>
      <c r="B560" s="102"/>
      <c r="C560" s="100"/>
      <c r="D560" s="100"/>
      <c r="P560" s="102"/>
      <c r="Q560" s="102"/>
      <c r="R560" s="127"/>
      <c r="S560" s="124"/>
      <c r="T560" s="124"/>
      <c r="U560" s="124"/>
      <c r="V560" s="124"/>
      <c r="W560" s="124"/>
      <c r="X560" s="102"/>
      <c r="Y560" s="102"/>
      <c r="Z560" s="102"/>
      <c r="AA560" s="127"/>
      <c r="AB560" s="124"/>
    </row>
    <row r="561" spans="1:28">
      <c r="A561" s="102"/>
      <c r="B561" s="102"/>
      <c r="C561" s="100"/>
      <c r="D561" s="100"/>
      <c r="P561" s="102"/>
      <c r="Q561" s="102"/>
      <c r="R561" s="127"/>
      <c r="S561" s="124"/>
      <c r="T561" s="124"/>
      <c r="U561" s="124"/>
      <c r="V561" s="124"/>
      <c r="W561" s="124"/>
      <c r="X561" s="102"/>
      <c r="Y561" s="102"/>
      <c r="Z561" s="102"/>
      <c r="AA561" s="127"/>
      <c r="AB561" s="124"/>
    </row>
    <row r="562" spans="1:28">
      <c r="A562" s="102"/>
      <c r="B562" s="102"/>
      <c r="C562" s="100"/>
      <c r="D562" s="100"/>
      <c r="P562" s="102"/>
      <c r="Q562" s="102"/>
      <c r="R562" s="127"/>
      <c r="S562" s="124"/>
      <c r="T562" s="124"/>
      <c r="U562" s="124"/>
      <c r="V562" s="124"/>
      <c r="W562" s="124"/>
      <c r="X562" s="102"/>
      <c r="Y562" s="102"/>
      <c r="Z562" s="102"/>
      <c r="AA562" s="127"/>
      <c r="AB562" s="124"/>
    </row>
    <row r="563" spans="1:28">
      <c r="A563" s="102"/>
      <c r="B563" s="102"/>
      <c r="C563" s="100"/>
      <c r="D563" s="100"/>
      <c r="P563" s="102"/>
      <c r="Q563" s="102"/>
      <c r="R563" s="127"/>
      <c r="S563" s="124"/>
      <c r="T563" s="124"/>
      <c r="U563" s="124"/>
      <c r="V563" s="124"/>
      <c r="W563" s="124"/>
      <c r="X563" s="102"/>
      <c r="Y563" s="102"/>
      <c r="Z563" s="102"/>
      <c r="AA563" s="127"/>
      <c r="AB563" s="124"/>
    </row>
    <row r="564" spans="1:28">
      <c r="A564" s="102"/>
      <c r="B564" s="102"/>
      <c r="C564" s="100"/>
      <c r="D564" s="100"/>
      <c r="P564" s="102"/>
      <c r="Q564" s="102"/>
      <c r="R564" s="127"/>
      <c r="S564" s="124"/>
      <c r="T564" s="124"/>
      <c r="U564" s="124"/>
      <c r="V564" s="124"/>
      <c r="W564" s="124"/>
      <c r="X564" s="102"/>
      <c r="Y564" s="102"/>
      <c r="Z564" s="102"/>
      <c r="AA564" s="127"/>
      <c r="AB564" s="124"/>
    </row>
    <row r="565" spans="1:28">
      <c r="A565" s="102"/>
      <c r="B565" s="102"/>
      <c r="C565" s="100"/>
      <c r="D565" s="100"/>
      <c r="P565" s="102"/>
      <c r="Q565" s="102"/>
      <c r="R565" s="127"/>
      <c r="S565" s="124"/>
      <c r="T565" s="124"/>
      <c r="U565" s="124"/>
      <c r="V565" s="124"/>
      <c r="W565" s="124"/>
      <c r="X565" s="102"/>
      <c r="Y565" s="102"/>
      <c r="Z565" s="102"/>
      <c r="AA565" s="127"/>
      <c r="AB565" s="124"/>
    </row>
    <row r="566" spans="1:28">
      <c r="A566" s="102"/>
      <c r="B566" s="102"/>
      <c r="C566" s="100"/>
      <c r="D566" s="100"/>
      <c r="P566" s="102"/>
      <c r="Q566" s="102"/>
      <c r="R566" s="127"/>
      <c r="S566" s="124"/>
      <c r="T566" s="124"/>
      <c r="U566" s="124"/>
      <c r="V566" s="124"/>
      <c r="W566" s="124"/>
      <c r="X566" s="102"/>
      <c r="Y566" s="102"/>
      <c r="Z566" s="102"/>
      <c r="AA566" s="127"/>
      <c r="AB566" s="124"/>
    </row>
    <row r="567" spans="1:28">
      <c r="A567" s="102"/>
      <c r="B567" s="102"/>
      <c r="C567" s="100"/>
      <c r="D567" s="100"/>
      <c r="P567" s="102"/>
      <c r="Q567" s="102"/>
      <c r="R567" s="127"/>
      <c r="S567" s="124"/>
      <c r="T567" s="124"/>
      <c r="U567" s="124"/>
      <c r="V567" s="124"/>
      <c r="W567" s="124"/>
      <c r="X567" s="102"/>
      <c r="Y567" s="102"/>
      <c r="Z567" s="102"/>
      <c r="AA567" s="127"/>
      <c r="AB567" s="124"/>
    </row>
    <row r="568" spans="1:28">
      <c r="A568" s="102"/>
      <c r="B568" s="102"/>
      <c r="C568" s="100"/>
      <c r="D568" s="100"/>
      <c r="P568" s="102"/>
      <c r="Q568" s="102"/>
      <c r="R568" s="127"/>
      <c r="S568" s="124"/>
      <c r="T568" s="124"/>
      <c r="U568" s="124"/>
      <c r="V568" s="124"/>
      <c r="W568" s="124"/>
      <c r="X568" s="102"/>
      <c r="Y568" s="102"/>
      <c r="Z568" s="102"/>
      <c r="AA568" s="127"/>
      <c r="AB568" s="124"/>
    </row>
    <row r="569" spans="1:28">
      <c r="A569" s="102"/>
      <c r="B569" s="102"/>
      <c r="C569" s="100"/>
      <c r="D569" s="100"/>
      <c r="P569" s="102"/>
      <c r="Q569" s="102"/>
      <c r="R569" s="127"/>
      <c r="S569" s="124"/>
      <c r="T569" s="124"/>
      <c r="U569" s="124"/>
      <c r="V569" s="124"/>
      <c r="W569" s="124"/>
      <c r="X569" s="102"/>
      <c r="Y569" s="102"/>
      <c r="Z569" s="102"/>
      <c r="AA569" s="127"/>
      <c r="AB569" s="124"/>
    </row>
    <row r="570" spans="1:28">
      <c r="A570" s="102"/>
      <c r="B570" s="102"/>
      <c r="C570" s="100"/>
      <c r="D570" s="100"/>
      <c r="P570" s="102"/>
      <c r="Q570" s="102"/>
      <c r="R570" s="127"/>
      <c r="S570" s="124"/>
      <c r="T570" s="124"/>
      <c r="U570" s="124"/>
      <c r="V570" s="124"/>
      <c r="W570" s="124"/>
      <c r="X570" s="102"/>
      <c r="Y570" s="102"/>
      <c r="Z570" s="102"/>
      <c r="AA570" s="127"/>
      <c r="AB570" s="124"/>
    </row>
    <row r="571" spans="1:28">
      <c r="A571" s="102"/>
      <c r="B571" s="102"/>
      <c r="C571" s="100"/>
      <c r="D571" s="100"/>
      <c r="P571" s="102"/>
      <c r="Q571" s="102"/>
      <c r="R571" s="127"/>
      <c r="S571" s="124"/>
      <c r="T571" s="124"/>
      <c r="U571" s="124"/>
      <c r="V571" s="124"/>
      <c r="W571" s="124"/>
      <c r="X571" s="102"/>
      <c r="Y571" s="102"/>
      <c r="Z571" s="102"/>
      <c r="AA571" s="127"/>
      <c r="AB571" s="124"/>
    </row>
    <row r="572" spans="1:28">
      <c r="A572" s="102"/>
      <c r="B572" s="102"/>
      <c r="C572" s="100"/>
      <c r="D572" s="100"/>
      <c r="P572" s="102"/>
      <c r="Q572" s="102"/>
      <c r="R572" s="127"/>
      <c r="S572" s="124"/>
      <c r="T572" s="124"/>
      <c r="U572" s="124"/>
      <c r="V572" s="124"/>
      <c r="W572" s="124"/>
      <c r="X572" s="102"/>
      <c r="Y572" s="102"/>
      <c r="Z572" s="102"/>
      <c r="AA572" s="127"/>
      <c r="AB572" s="124"/>
    </row>
    <row r="573" spans="1:28">
      <c r="A573" s="102"/>
      <c r="B573" s="102"/>
      <c r="C573" s="100"/>
      <c r="D573" s="100"/>
      <c r="P573" s="102"/>
      <c r="Q573" s="102"/>
      <c r="R573" s="127"/>
      <c r="S573" s="124"/>
      <c r="T573" s="124"/>
      <c r="U573" s="124"/>
      <c r="V573" s="124"/>
      <c r="W573" s="124"/>
      <c r="X573" s="102"/>
      <c r="Y573" s="102"/>
      <c r="Z573" s="102"/>
      <c r="AA573" s="127"/>
      <c r="AB573" s="124"/>
    </row>
    <row r="574" spans="1:28">
      <c r="A574" s="102"/>
      <c r="B574" s="102"/>
      <c r="C574" s="100"/>
      <c r="D574" s="100"/>
      <c r="P574" s="102"/>
      <c r="Q574" s="102"/>
      <c r="R574" s="127"/>
      <c r="S574" s="124"/>
      <c r="T574" s="124"/>
      <c r="U574" s="124"/>
      <c r="V574" s="124"/>
      <c r="W574" s="124"/>
      <c r="X574" s="102"/>
      <c r="Y574" s="102"/>
      <c r="Z574" s="102"/>
      <c r="AA574" s="127"/>
      <c r="AB574" s="124"/>
    </row>
    <row r="575" spans="1:28">
      <c r="A575" s="102"/>
      <c r="B575" s="102"/>
      <c r="C575" s="100"/>
      <c r="D575" s="100"/>
      <c r="P575" s="102"/>
      <c r="Q575" s="102"/>
      <c r="R575" s="127"/>
      <c r="S575" s="124"/>
      <c r="T575" s="124"/>
      <c r="U575" s="124"/>
      <c r="V575" s="124"/>
      <c r="W575" s="124"/>
      <c r="X575" s="102"/>
      <c r="Y575" s="102"/>
      <c r="Z575" s="102"/>
      <c r="AA575" s="127"/>
      <c r="AB575" s="124"/>
    </row>
    <row r="576" spans="1:28">
      <c r="A576" s="102"/>
      <c r="B576" s="102"/>
      <c r="C576" s="100"/>
      <c r="D576" s="100"/>
      <c r="P576" s="102"/>
      <c r="Q576" s="102"/>
      <c r="R576" s="127"/>
      <c r="S576" s="124"/>
      <c r="T576" s="124"/>
      <c r="U576" s="124"/>
      <c r="V576" s="124"/>
      <c r="W576" s="124"/>
      <c r="X576" s="102"/>
      <c r="Y576" s="102"/>
      <c r="Z576" s="102"/>
      <c r="AA576" s="127"/>
      <c r="AB576" s="124"/>
    </row>
    <row r="577" spans="1:28">
      <c r="A577" s="102"/>
      <c r="B577" s="102"/>
      <c r="C577" s="100"/>
      <c r="D577" s="100"/>
      <c r="P577" s="102"/>
      <c r="Q577" s="102"/>
      <c r="R577" s="127"/>
      <c r="S577" s="124"/>
      <c r="T577" s="124"/>
      <c r="U577" s="124"/>
      <c r="V577" s="124"/>
      <c r="W577" s="124"/>
      <c r="X577" s="102"/>
      <c r="Y577" s="102"/>
      <c r="Z577" s="102"/>
      <c r="AA577" s="127"/>
      <c r="AB577" s="124"/>
    </row>
    <row r="578" spans="1:28">
      <c r="A578" s="102"/>
      <c r="B578" s="102"/>
      <c r="C578" s="100"/>
      <c r="D578" s="100"/>
      <c r="P578" s="102"/>
      <c r="Q578" s="102"/>
      <c r="R578" s="127"/>
      <c r="S578" s="124"/>
      <c r="T578" s="124"/>
      <c r="U578" s="124"/>
      <c r="V578" s="124"/>
      <c r="W578" s="124"/>
      <c r="X578" s="102"/>
      <c r="Y578" s="102"/>
      <c r="Z578" s="102"/>
      <c r="AA578" s="127"/>
      <c r="AB578" s="124"/>
    </row>
    <row r="579" spans="1:28">
      <c r="A579" s="102"/>
      <c r="B579" s="102"/>
      <c r="C579" s="100"/>
      <c r="D579" s="100"/>
      <c r="P579" s="102"/>
      <c r="Q579" s="102"/>
      <c r="R579" s="127"/>
      <c r="S579" s="124"/>
      <c r="T579" s="124"/>
      <c r="U579" s="124"/>
      <c r="V579" s="124"/>
      <c r="W579" s="124"/>
      <c r="X579" s="102"/>
      <c r="Y579" s="102"/>
      <c r="Z579" s="102"/>
      <c r="AA579" s="127"/>
      <c r="AB579" s="124"/>
    </row>
    <row r="580" spans="1:28">
      <c r="A580" s="102"/>
      <c r="B580" s="102"/>
      <c r="C580" s="100"/>
      <c r="D580" s="100"/>
      <c r="P580" s="102"/>
      <c r="Q580" s="102"/>
      <c r="R580" s="127"/>
      <c r="S580" s="124"/>
      <c r="T580" s="124"/>
      <c r="U580" s="124"/>
      <c r="V580" s="124"/>
      <c r="W580" s="124"/>
      <c r="X580" s="102"/>
      <c r="Y580" s="102"/>
      <c r="Z580" s="102"/>
      <c r="AA580" s="127"/>
      <c r="AB580" s="124"/>
    </row>
    <row r="581" spans="1:28">
      <c r="A581" s="102"/>
      <c r="B581" s="102"/>
      <c r="C581" s="100"/>
      <c r="D581" s="100"/>
      <c r="P581" s="102"/>
      <c r="Q581" s="102"/>
      <c r="R581" s="127"/>
      <c r="S581" s="124"/>
      <c r="T581" s="124"/>
      <c r="U581" s="124"/>
      <c r="V581" s="124"/>
      <c r="W581" s="124"/>
      <c r="X581" s="102"/>
      <c r="Y581" s="102"/>
      <c r="Z581" s="102"/>
      <c r="AA581" s="127"/>
      <c r="AB581" s="124"/>
    </row>
    <row r="582" spans="1:28">
      <c r="A582" s="102"/>
      <c r="B582" s="102"/>
      <c r="C582" s="100"/>
      <c r="D582" s="100"/>
      <c r="P582" s="102"/>
      <c r="Q582" s="102"/>
      <c r="R582" s="127"/>
      <c r="S582" s="124"/>
      <c r="T582" s="124"/>
      <c r="U582" s="124"/>
      <c r="V582" s="124"/>
      <c r="W582" s="124"/>
      <c r="X582" s="102"/>
      <c r="Y582" s="102"/>
      <c r="Z582" s="102"/>
      <c r="AA582" s="127"/>
      <c r="AB582" s="124"/>
    </row>
    <row r="583" spans="1:28">
      <c r="A583" s="102"/>
      <c r="B583" s="102"/>
      <c r="C583" s="100"/>
      <c r="D583" s="100"/>
      <c r="P583" s="102"/>
      <c r="Q583" s="102"/>
      <c r="R583" s="127"/>
      <c r="S583" s="124"/>
      <c r="T583" s="124"/>
      <c r="U583" s="124"/>
      <c r="V583" s="124"/>
      <c r="W583" s="124"/>
      <c r="X583" s="102"/>
      <c r="Y583" s="102"/>
      <c r="Z583" s="102"/>
      <c r="AA583" s="127"/>
      <c r="AB583" s="124"/>
    </row>
    <row r="584" spans="1:28">
      <c r="A584" s="102"/>
      <c r="B584" s="102"/>
      <c r="C584" s="100"/>
      <c r="D584" s="100"/>
      <c r="P584" s="102"/>
      <c r="Q584" s="102"/>
      <c r="R584" s="127"/>
      <c r="S584" s="124"/>
      <c r="T584" s="124"/>
      <c r="U584" s="124"/>
      <c r="V584" s="124"/>
      <c r="W584" s="124"/>
      <c r="X584" s="102"/>
      <c r="Y584" s="102"/>
      <c r="Z584" s="102"/>
      <c r="AA584" s="127"/>
      <c r="AB584" s="124"/>
    </row>
    <row r="585" spans="1:28">
      <c r="A585" s="102"/>
      <c r="B585" s="102"/>
      <c r="C585" s="100"/>
      <c r="D585" s="100"/>
      <c r="P585" s="102"/>
      <c r="Q585" s="102"/>
      <c r="R585" s="127"/>
      <c r="S585" s="124"/>
      <c r="T585" s="124"/>
      <c r="U585" s="124"/>
      <c r="V585" s="124"/>
      <c r="W585" s="124"/>
      <c r="X585" s="102"/>
      <c r="Y585" s="102"/>
      <c r="Z585" s="102"/>
      <c r="AA585" s="127"/>
      <c r="AB585" s="124"/>
    </row>
    <row r="586" spans="1:28">
      <c r="A586" s="102"/>
      <c r="B586" s="102"/>
      <c r="C586" s="100"/>
      <c r="D586" s="100"/>
      <c r="P586" s="102"/>
      <c r="Q586" s="102"/>
      <c r="R586" s="127"/>
      <c r="S586" s="124"/>
      <c r="T586" s="124"/>
      <c r="U586" s="124"/>
      <c r="V586" s="124"/>
      <c r="W586" s="124"/>
      <c r="X586" s="102"/>
      <c r="Y586" s="102"/>
      <c r="Z586" s="102"/>
      <c r="AA586" s="127"/>
      <c r="AB586" s="124"/>
    </row>
    <row r="587" spans="1:28">
      <c r="A587" s="102"/>
      <c r="B587" s="102"/>
      <c r="C587" s="100"/>
      <c r="D587" s="100"/>
      <c r="P587" s="102"/>
      <c r="Q587" s="102"/>
      <c r="R587" s="127"/>
      <c r="S587" s="124"/>
      <c r="T587" s="124"/>
      <c r="U587" s="124"/>
      <c r="V587" s="124"/>
      <c r="W587" s="124"/>
      <c r="X587" s="102"/>
      <c r="Y587" s="102"/>
      <c r="Z587" s="102"/>
      <c r="AA587" s="127"/>
      <c r="AB587" s="124"/>
    </row>
    <row r="588" spans="1:28">
      <c r="A588" s="102"/>
      <c r="B588" s="102"/>
      <c r="C588" s="100"/>
      <c r="D588" s="100"/>
      <c r="P588" s="102"/>
      <c r="Q588" s="102"/>
      <c r="R588" s="127"/>
      <c r="S588" s="124"/>
      <c r="T588" s="124"/>
      <c r="U588" s="124"/>
      <c r="V588" s="124"/>
      <c r="W588" s="124"/>
      <c r="X588" s="102"/>
      <c r="Y588" s="102"/>
      <c r="Z588" s="102"/>
      <c r="AA588" s="127"/>
      <c r="AB588" s="124"/>
    </row>
    <row r="589" spans="1:28">
      <c r="A589" s="102"/>
      <c r="B589" s="102"/>
      <c r="C589" s="100"/>
      <c r="D589" s="100"/>
      <c r="P589" s="102"/>
      <c r="Q589" s="102"/>
      <c r="R589" s="127"/>
      <c r="S589" s="124"/>
      <c r="T589" s="124"/>
      <c r="U589" s="124"/>
      <c r="V589" s="124"/>
      <c r="W589" s="124"/>
      <c r="X589" s="102"/>
      <c r="Y589" s="102"/>
      <c r="Z589" s="102"/>
      <c r="AA589" s="127"/>
      <c r="AB589" s="124"/>
    </row>
    <row r="590" spans="1:28">
      <c r="A590" s="102"/>
      <c r="B590" s="102"/>
      <c r="C590" s="100"/>
      <c r="D590" s="100"/>
      <c r="P590" s="102"/>
      <c r="Q590" s="102"/>
      <c r="R590" s="127"/>
      <c r="S590" s="124"/>
      <c r="T590" s="124"/>
      <c r="U590" s="124"/>
      <c r="V590" s="124"/>
      <c r="W590" s="124"/>
      <c r="X590" s="102"/>
      <c r="Y590" s="102"/>
      <c r="Z590" s="102"/>
      <c r="AA590" s="127"/>
      <c r="AB590" s="124"/>
    </row>
    <row r="591" spans="1:28">
      <c r="A591" s="102"/>
      <c r="B591" s="102"/>
      <c r="C591" s="100"/>
      <c r="D591" s="100"/>
      <c r="P591" s="102"/>
      <c r="Q591" s="102"/>
      <c r="R591" s="127"/>
      <c r="S591" s="124"/>
      <c r="T591" s="124"/>
      <c r="U591" s="124"/>
      <c r="V591" s="124"/>
      <c r="W591" s="124"/>
      <c r="X591" s="102"/>
      <c r="Y591" s="102"/>
      <c r="Z591" s="102"/>
      <c r="AA591" s="127"/>
      <c r="AB591" s="124"/>
    </row>
    <row r="592" spans="1:28">
      <c r="A592" s="102"/>
      <c r="B592" s="102"/>
      <c r="C592" s="100"/>
      <c r="D592" s="100"/>
      <c r="P592" s="102"/>
      <c r="Q592" s="102"/>
      <c r="R592" s="127"/>
      <c r="S592" s="124"/>
      <c r="T592" s="124"/>
      <c r="U592" s="124"/>
      <c r="V592" s="124"/>
      <c r="W592" s="124"/>
      <c r="X592" s="102"/>
      <c r="Y592" s="102"/>
      <c r="Z592" s="102"/>
      <c r="AA592" s="127"/>
      <c r="AB592" s="124"/>
    </row>
    <row r="593" spans="1:28">
      <c r="A593" s="102"/>
      <c r="B593" s="102"/>
      <c r="C593" s="100"/>
      <c r="D593" s="100"/>
      <c r="P593" s="102"/>
      <c r="Q593" s="102"/>
      <c r="R593" s="127"/>
      <c r="S593" s="124"/>
      <c r="T593" s="124"/>
      <c r="U593" s="124"/>
      <c r="V593" s="124"/>
      <c r="W593" s="124"/>
      <c r="X593" s="102"/>
      <c r="Y593" s="102"/>
      <c r="Z593" s="102"/>
      <c r="AA593" s="127"/>
      <c r="AB593" s="124"/>
    </row>
    <row r="594" spans="1:28">
      <c r="A594" s="102"/>
      <c r="B594" s="102"/>
      <c r="C594" s="100"/>
      <c r="D594" s="100"/>
      <c r="P594" s="102"/>
      <c r="Q594" s="102"/>
      <c r="R594" s="127"/>
      <c r="S594" s="124"/>
      <c r="T594" s="124"/>
      <c r="U594" s="124"/>
      <c r="V594" s="124"/>
      <c r="W594" s="124"/>
      <c r="X594" s="102"/>
      <c r="Y594" s="102"/>
      <c r="Z594" s="102"/>
      <c r="AA594" s="127"/>
      <c r="AB594" s="124"/>
    </row>
    <row r="595" spans="1:28">
      <c r="A595" s="102"/>
      <c r="B595" s="102"/>
      <c r="C595" s="100"/>
      <c r="D595" s="100"/>
      <c r="P595" s="102"/>
      <c r="Q595" s="102"/>
      <c r="R595" s="127"/>
      <c r="S595" s="124"/>
      <c r="T595" s="124"/>
      <c r="U595" s="124"/>
      <c r="V595" s="124"/>
      <c r="W595" s="124"/>
      <c r="X595" s="102"/>
      <c r="Y595" s="102"/>
      <c r="Z595" s="102"/>
      <c r="AA595" s="127"/>
      <c r="AB595" s="124"/>
    </row>
    <row r="596" spans="1:28">
      <c r="A596" s="102"/>
      <c r="B596" s="102"/>
      <c r="C596" s="100"/>
      <c r="D596" s="100"/>
      <c r="P596" s="102"/>
      <c r="Q596" s="102"/>
      <c r="R596" s="127"/>
      <c r="S596" s="124"/>
      <c r="T596" s="124"/>
      <c r="U596" s="124"/>
      <c r="V596" s="124"/>
      <c r="W596" s="124"/>
      <c r="X596" s="102"/>
      <c r="Y596" s="102"/>
      <c r="Z596" s="102"/>
      <c r="AA596" s="127"/>
      <c r="AB596" s="124"/>
    </row>
    <row r="597" spans="1:28">
      <c r="A597" s="102"/>
      <c r="B597" s="102"/>
      <c r="C597" s="100"/>
      <c r="D597" s="100"/>
      <c r="P597" s="102"/>
      <c r="Q597" s="102"/>
      <c r="R597" s="127"/>
      <c r="S597" s="124"/>
      <c r="T597" s="124"/>
      <c r="U597" s="124"/>
      <c r="V597" s="124"/>
      <c r="W597" s="124"/>
      <c r="X597" s="102"/>
      <c r="Y597" s="102"/>
      <c r="Z597" s="102"/>
      <c r="AA597" s="127"/>
      <c r="AB597" s="124"/>
    </row>
    <row r="598" spans="1:28">
      <c r="A598" s="102"/>
      <c r="B598" s="102"/>
      <c r="C598" s="100"/>
      <c r="D598" s="100"/>
      <c r="P598" s="102"/>
      <c r="Q598" s="102"/>
      <c r="R598" s="127"/>
      <c r="S598" s="124"/>
      <c r="T598" s="124"/>
      <c r="U598" s="124"/>
      <c r="V598" s="124"/>
      <c r="W598" s="124"/>
      <c r="X598" s="102"/>
      <c r="Y598" s="102"/>
      <c r="Z598" s="102"/>
      <c r="AA598" s="127"/>
      <c r="AB598" s="124"/>
    </row>
    <row r="599" spans="1:28">
      <c r="A599" s="102"/>
      <c r="B599" s="102"/>
      <c r="C599" s="100"/>
      <c r="D599" s="100"/>
      <c r="P599" s="102"/>
      <c r="Q599" s="102"/>
      <c r="R599" s="127"/>
      <c r="S599" s="124"/>
      <c r="T599" s="124"/>
      <c r="U599" s="124"/>
      <c r="V599" s="124"/>
      <c r="W599" s="124"/>
      <c r="X599" s="102"/>
      <c r="Y599" s="102"/>
      <c r="Z599" s="102"/>
      <c r="AA599" s="127"/>
      <c r="AB599" s="124"/>
    </row>
    <row r="600" spans="1:28">
      <c r="A600" s="102"/>
      <c r="B600" s="102"/>
      <c r="C600" s="100"/>
      <c r="D600" s="100"/>
      <c r="P600" s="102"/>
      <c r="Q600" s="102"/>
      <c r="R600" s="127"/>
      <c r="S600" s="124"/>
      <c r="T600" s="124"/>
      <c r="U600" s="124"/>
      <c r="V600" s="124"/>
      <c r="W600" s="124"/>
      <c r="X600" s="102"/>
      <c r="Y600" s="102"/>
      <c r="Z600" s="102"/>
      <c r="AA600" s="127"/>
      <c r="AB600" s="124"/>
    </row>
    <row r="601" spans="1:28">
      <c r="A601" s="102"/>
      <c r="B601" s="102"/>
      <c r="C601" s="100"/>
      <c r="D601" s="100"/>
      <c r="P601" s="102"/>
      <c r="Q601" s="102"/>
      <c r="R601" s="127"/>
      <c r="S601" s="124"/>
      <c r="T601" s="124"/>
      <c r="U601" s="124"/>
      <c r="V601" s="124"/>
      <c r="W601" s="124"/>
      <c r="X601" s="102"/>
      <c r="Y601" s="102"/>
      <c r="Z601" s="102"/>
      <c r="AA601" s="127"/>
      <c r="AB601" s="124"/>
    </row>
    <row r="602" spans="1:28">
      <c r="A602" s="102"/>
      <c r="B602" s="102"/>
      <c r="C602" s="100"/>
      <c r="D602" s="100"/>
      <c r="P602" s="102"/>
      <c r="Q602" s="102"/>
      <c r="R602" s="127"/>
      <c r="S602" s="124"/>
      <c r="T602" s="124"/>
      <c r="U602" s="124"/>
      <c r="V602" s="124"/>
      <c r="W602" s="124"/>
      <c r="X602" s="102"/>
      <c r="Y602" s="102"/>
      <c r="Z602" s="102"/>
      <c r="AA602" s="127"/>
      <c r="AB602" s="124"/>
    </row>
    <row r="603" spans="1:28">
      <c r="A603" s="102"/>
      <c r="B603" s="102"/>
      <c r="C603" s="100"/>
      <c r="D603" s="100"/>
      <c r="P603" s="102"/>
      <c r="Q603" s="102"/>
      <c r="R603" s="127"/>
      <c r="S603" s="124"/>
      <c r="T603" s="124"/>
      <c r="U603" s="124"/>
      <c r="V603" s="124"/>
      <c r="W603" s="124"/>
      <c r="X603" s="102"/>
      <c r="Y603" s="102"/>
      <c r="Z603" s="102"/>
      <c r="AA603" s="127"/>
      <c r="AB603" s="124"/>
    </row>
    <row r="604" spans="1:28">
      <c r="A604" s="102"/>
      <c r="B604" s="102"/>
      <c r="C604" s="100"/>
      <c r="D604" s="100"/>
      <c r="P604" s="102"/>
      <c r="Q604" s="102"/>
      <c r="R604" s="127"/>
      <c r="S604" s="124"/>
      <c r="T604" s="124"/>
      <c r="U604" s="124"/>
      <c r="V604" s="124"/>
      <c r="W604" s="124"/>
      <c r="X604" s="102"/>
      <c r="Y604" s="102"/>
      <c r="Z604" s="102"/>
      <c r="AA604" s="127"/>
      <c r="AB604" s="124"/>
    </row>
    <row r="605" spans="1:28">
      <c r="A605" s="102"/>
      <c r="B605" s="102"/>
      <c r="C605" s="100"/>
      <c r="D605" s="100"/>
      <c r="P605" s="102"/>
      <c r="Q605" s="102"/>
      <c r="R605" s="127"/>
      <c r="S605" s="124"/>
      <c r="T605" s="124"/>
      <c r="U605" s="124"/>
      <c r="V605" s="124"/>
      <c r="W605" s="124"/>
      <c r="X605" s="102"/>
      <c r="Y605" s="102"/>
      <c r="Z605" s="102"/>
      <c r="AA605" s="127"/>
      <c r="AB605" s="124"/>
    </row>
    <row r="606" spans="1:28">
      <c r="A606" s="102"/>
      <c r="B606" s="102"/>
      <c r="C606" s="100"/>
      <c r="D606" s="100"/>
      <c r="P606" s="102"/>
      <c r="Q606" s="102"/>
      <c r="R606" s="127"/>
      <c r="S606" s="124"/>
      <c r="T606" s="124"/>
      <c r="U606" s="124"/>
      <c r="V606" s="124"/>
      <c r="W606" s="124"/>
      <c r="X606" s="102"/>
      <c r="Y606" s="102"/>
      <c r="Z606" s="102"/>
      <c r="AA606" s="127"/>
      <c r="AB606" s="124"/>
    </row>
    <row r="607" spans="1:28">
      <c r="A607" s="102"/>
      <c r="B607" s="102"/>
      <c r="C607" s="100"/>
      <c r="D607" s="100"/>
      <c r="P607" s="102"/>
      <c r="Q607" s="102"/>
      <c r="R607" s="127"/>
      <c r="S607" s="124"/>
      <c r="T607" s="124"/>
      <c r="U607" s="124"/>
      <c r="V607" s="124"/>
      <c r="W607" s="124"/>
      <c r="X607" s="102"/>
      <c r="Y607" s="102"/>
      <c r="Z607" s="102"/>
      <c r="AA607" s="127"/>
      <c r="AB607" s="124"/>
    </row>
    <row r="608" spans="1:28">
      <c r="A608" s="102"/>
      <c r="B608" s="102"/>
      <c r="C608" s="100"/>
      <c r="D608" s="100"/>
      <c r="P608" s="102"/>
      <c r="Q608" s="102"/>
      <c r="R608" s="127"/>
      <c r="S608" s="124"/>
      <c r="T608" s="124"/>
      <c r="U608" s="124"/>
      <c r="V608" s="124"/>
      <c r="W608" s="124"/>
      <c r="X608" s="102"/>
      <c r="Y608" s="102"/>
      <c r="Z608" s="102"/>
      <c r="AA608" s="127"/>
      <c r="AB608" s="124"/>
    </row>
    <row r="609" spans="1:28">
      <c r="A609" s="102"/>
      <c r="B609" s="102"/>
      <c r="C609" s="100"/>
      <c r="D609" s="100"/>
      <c r="P609" s="102"/>
      <c r="Q609" s="102"/>
      <c r="R609" s="127"/>
      <c r="S609" s="124"/>
      <c r="T609" s="124"/>
      <c r="U609" s="124"/>
      <c r="V609" s="124"/>
      <c r="W609" s="124"/>
      <c r="X609" s="102"/>
      <c r="Y609" s="102"/>
      <c r="Z609" s="102"/>
      <c r="AA609" s="127"/>
      <c r="AB609" s="124"/>
    </row>
    <row r="610" spans="1:28">
      <c r="A610" s="102"/>
      <c r="B610" s="102"/>
      <c r="C610" s="100"/>
      <c r="D610" s="100"/>
      <c r="P610" s="102"/>
      <c r="Q610" s="102"/>
      <c r="R610" s="127"/>
      <c r="S610" s="124"/>
      <c r="T610" s="124"/>
      <c r="U610" s="124"/>
      <c r="V610" s="124"/>
      <c r="W610" s="124"/>
      <c r="X610" s="102"/>
      <c r="Y610" s="102"/>
      <c r="Z610" s="102"/>
      <c r="AA610" s="127"/>
      <c r="AB610" s="124"/>
    </row>
    <row r="611" spans="1:28">
      <c r="A611" s="102"/>
      <c r="B611" s="102"/>
      <c r="C611" s="100"/>
      <c r="D611" s="100"/>
      <c r="P611" s="102"/>
      <c r="Q611" s="102"/>
      <c r="R611" s="127"/>
      <c r="S611" s="124"/>
      <c r="T611" s="124"/>
      <c r="U611" s="124"/>
      <c r="V611" s="124"/>
      <c r="W611" s="124"/>
      <c r="X611" s="102"/>
      <c r="Y611" s="102"/>
      <c r="Z611" s="102"/>
      <c r="AA611" s="127"/>
      <c r="AB611" s="124"/>
    </row>
    <row r="612" spans="1:28">
      <c r="A612" s="102"/>
      <c r="B612" s="102"/>
      <c r="C612" s="100"/>
      <c r="D612" s="100"/>
      <c r="P612" s="102"/>
      <c r="Q612" s="102"/>
      <c r="R612" s="127"/>
      <c r="S612" s="124"/>
      <c r="T612" s="124"/>
      <c r="U612" s="124"/>
      <c r="V612" s="124"/>
      <c r="W612" s="124"/>
      <c r="X612" s="102"/>
      <c r="Y612" s="102"/>
      <c r="Z612" s="102"/>
      <c r="AA612" s="127"/>
      <c r="AB612" s="124"/>
    </row>
    <row r="613" spans="1:28">
      <c r="A613" s="102"/>
      <c r="B613" s="102"/>
      <c r="C613" s="100"/>
      <c r="D613" s="100"/>
      <c r="P613" s="102"/>
      <c r="Q613" s="102"/>
      <c r="R613" s="127"/>
      <c r="S613" s="124"/>
      <c r="T613" s="124"/>
      <c r="U613" s="124"/>
      <c r="V613" s="124"/>
      <c r="W613" s="124"/>
      <c r="X613" s="102"/>
      <c r="Y613" s="102"/>
      <c r="Z613" s="102"/>
      <c r="AA613" s="127"/>
      <c r="AB613" s="124"/>
    </row>
    <row r="614" spans="1:28">
      <c r="A614" s="102"/>
      <c r="B614" s="102"/>
      <c r="C614" s="100"/>
      <c r="D614" s="100"/>
      <c r="P614" s="102"/>
      <c r="Q614" s="102"/>
      <c r="R614" s="127"/>
      <c r="S614" s="124"/>
      <c r="T614" s="124"/>
      <c r="U614" s="124"/>
      <c r="V614" s="124"/>
      <c r="W614" s="124"/>
      <c r="X614" s="102"/>
      <c r="Y614" s="102"/>
      <c r="Z614" s="102"/>
      <c r="AA614" s="127"/>
      <c r="AB614" s="124"/>
    </row>
    <row r="615" spans="1:28">
      <c r="A615" s="102"/>
      <c r="B615" s="102"/>
      <c r="C615" s="100"/>
      <c r="D615" s="100"/>
      <c r="P615" s="102"/>
      <c r="Q615" s="102"/>
      <c r="R615" s="127"/>
      <c r="S615" s="124"/>
      <c r="T615" s="124"/>
      <c r="U615" s="124"/>
      <c r="V615" s="124"/>
      <c r="W615" s="124"/>
      <c r="X615" s="102"/>
      <c r="Y615" s="102"/>
      <c r="Z615" s="102"/>
      <c r="AA615" s="127"/>
      <c r="AB615" s="124"/>
    </row>
    <row r="616" spans="1:28">
      <c r="A616" s="102"/>
      <c r="B616" s="102"/>
      <c r="C616" s="100"/>
      <c r="D616" s="100"/>
      <c r="P616" s="102"/>
      <c r="Q616" s="102"/>
      <c r="R616" s="127"/>
      <c r="S616" s="124"/>
      <c r="T616" s="124"/>
      <c r="U616" s="124"/>
      <c r="V616" s="124"/>
      <c r="W616" s="124"/>
      <c r="X616" s="102"/>
      <c r="Y616" s="102"/>
      <c r="Z616" s="102"/>
      <c r="AA616" s="127"/>
      <c r="AB616" s="124"/>
    </row>
    <row r="617" spans="1:28">
      <c r="A617" s="102"/>
      <c r="B617" s="102"/>
      <c r="C617" s="100"/>
      <c r="D617" s="100"/>
      <c r="P617" s="102"/>
      <c r="Q617" s="102"/>
      <c r="R617" s="127"/>
      <c r="S617" s="124"/>
      <c r="T617" s="124"/>
      <c r="U617" s="124"/>
      <c r="V617" s="124"/>
      <c r="W617" s="124"/>
      <c r="X617" s="102"/>
      <c r="Y617" s="102"/>
      <c r="Z617" s="102"/>
      <c r="AA617" s="127"/>
      <c r="AB617" s="124"/>
    </row>
    <row r="618" spans="1:28">
      <c r="A618" s="102"/>
      <c r="B618" s="102"/>
      <c r="C618" s="100"/>
      <c r="D618" s="100"/>
      <c r="P618" s="102"/>
      <c r="Q618" s="102"/>
      <c r="R618" s="127"/>
      <c r="S618" s="124"/>
      <c r="T618" s="124"/>
      <c r="U618" s="124"/>
      <c r="V618" s="124"/>
      <c r="W618" s="124"/>
      <c r="X618" s="102"/>
      <c r="Y618" s="102"/>
      <c r="Z618" s="102"/>
      <c r="AA618" s="127"/>
      <c r="AB618" s="124"/>
    </row>
    <row r="619" spans="1:28">
      <c r="A619" s="102"/>
      <c r="B619" s="102"/>
      <c r="C619" s="100"/>
      <c r="D619" s="100"/>
      <c r="P619" s="102"/>
      <c r="Q619" s="102"/>
      <c r="R619" s="127"/>
      <c r="S619" s="124"/>
      <c r="T619" s="124"/>
      <c r="U619" s="124"/>
      <c r="V619" s="124"/>
      <c r="W619" s="124"/>
      <c r="X619" s="102"/>
      <c r="Y619" s="102"/>
      <c r="Z619" s="102"/>
      <c r="AA619" s="127"/>
      <c r="AB619" s="124"/>
    </row>
    <row r="620" spans="1:28">
      <c r="A620" s="102"/>
      <c r="B620" s="102"/>
      <c r="C620" s="100"/>
      <c r="D620" s="100"/>
      <c r="P620" s="102"/>
      <c r="Q620" s="102"/>
      <c r="R620" s="127"/>
      <c r="S620" s="124"/>
      <c r="T620" s="124"/>
      <c r="U620" s="124"/>
      <c r="V620" s="124"/>
      <c r="W620" s="124"/>
      <c r="X620" s="102"/>
      <c r="Y620" s="102"/>
      <c r="Z620" s="102"/>
      <c r="AA620" s="127"/>
      <c r="AB620" s="124"/>
    </row>
    <row r="621" spans="1:28">
      <c r="A621" s="102"/>
      <c r="B621" s="102"/>
      <c r="C621" s="100"/>
      <c r="D621" s="100"/>
      <c r="P621" s="102"/>
      <c r="Q621" s="102"/>
      <c r="R621" s="127"/>
      <c r="S621" s="124"/>
      <c r="T621" s="124"/>
      <c r="U621" s="124"/>
      <c r="V621" s="124"/>
      <c r="W621" s="124"/>
      <c r="X621" s="102"/>
      <c r="Y621" s="102"/>
      <c r="Z621" s="102"/>
      <c r="AA621" s="127"/>
      <c r="AB621" s="124"/>
    </row>
    <row r="622" spans="1:28">
      <c r="A622" s="102"/>
      <c r="B622" s="102"/>
      <c r="C622" s="100"/>
      <c r="D622" s="100"/>
      <c r="P622" s="102"/>
      <c r="Q622" s="102"/>
      <c r="R622" s="127"/>
      <c r="S622" s="124"/>
      <c r="T622" s="124"/>
      <c r="U622" s="124"/>
      <c r="V622" s="124"/>
      <c r="W622" s="124"/>
      <c r="X622" s="102"/>
      <c r="Y622" s="102"/>
      <c r="Z622" s="102"/>
      <c r="AA622" s="127"/>
      <c r="AB622" s="124"/>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codeName="Sheet1"/>
  <dimension ref="A1:Y218"/>
  <sheetViews>
    <sheetView topLeftCell="A120" workbookViewId="0">
      <selection activeCell="F120" sqref="F120"/>
    </sheetView>
  </sheetViews>
  <sheetFormatPr defaultRowHeight="15"/>
  <cols>
    <col min="1" max="1" width="9.85546875" customWidth="1"/>
    <col min="2" max="3" width="11.28515625" customWidth="1"/>
    <col min="4" max="4" width="13" customWidth="1"/>
    <col min="5" max="5" width="14.42578125" customWidth="1"/>
    <col min="7" max="7" width="11.85546875" customWidth="1"/>
    <col min="11" max="11" width="14" customWidth="1"/>
    <col min="15" max="15" width="15.85546875" customWidth="1"/>
  </cols>
  <sheetData>
    <row r="1" spans="1:17">
      <c r="F1" s="9"/>
      <c r="G1" s="10"/>
      <c r="H1" s="132" t="s">
        <v>102</v>
      </c>
      <c r="I1" s="132"/>
      <c r="J1" s="132"/>
      <c r="K1" s="132"/>
      <c r="L1" s="132"/>
      <c r="M1" s="132" t="s">
        <v>103</v>
      </c>
      <c r="N1" s="132"/>
      <c r="O1" s="132"/>
      <c r="P1" s="132"/>
      <c r="Q1" s="133"/>
    </row>
    <row r="2" spans="1:17" ht="23.25" thickBot="1">
      <c r="A2" s="1" t="s">
        <v>0</v>
      </c>
      <c r="B2" s="1" t="s">
        <v>1</v>
      </c>
      <c r="C2" s="1" t="s">
        <v>2</v>
      </c>
      <c r="D2" s="1" t="s">
        <v>3</v>
      </c>
      <c r="E2" s="1" t="s">
        <v>4</v>
      </c>
      <c r="F2" s="11" t="s">
        <v>1</v>
      </c>
      <c r="G2" s="12" t="s">
        <v>104</v>
      </c>
      <c r="H2" s="12" t="s">
        <v>105</v>
      </c>
      <c r="I2" s="12" t="s">
        <v>106</v>
      </c>
      <c r="J2" s="12" t="s">
        <v>107</v>
      </c>
      <c r="K2" s="12" t="s">
        <v>72</v>
      </c>
      <c r="L2" s="12" t="s">
        <v>73</v>
      </c>
      <c r="M2" s="12" t="s">
        <v>105</v>
      </c>
      <c r="N2" s="12" t="s">
        <v>106</v>
      </c>
      <c r="O2" s="12" t="s">
        <v>107</v>
      </c>
      <c r="P2" s="12" t="s">
        <v>72</v>
      </c>
      <c r="Q2" s="13" t="s">
        <v>73</v>
      </c>
    </row>
    <row r="3" spans="1:17" ht="15.75" thickBot="1">
      <c r="A3" s="5">
        <v>1963</v>
      </c>
      <c r="B3" s="3">
        <v>88</v>
      </c>
      <c r="C3" s="4" t="s">
        <v>6</v>
      </c>
      <c r="D3" s="4" t="s">
        <v>69</v>
      </c>
      <c r="E3" s="4" t="s">
        <v>70</v>
      </c>
      <c r="F3" s="7" t="s">
        <v>68</v>
      </c>
      <c r="G3" s="8" t="s">
        <v>75</v>
      </c>
      <c r="H3" s="7">
        <v>100</v>
      </c>
      <c r="I3" s="7">
        <v>67</v>
      </c>
      <c r="J3" s="7">
        <v>33</v>
      </c>
      <c r="K3" s="7" t="s">
        <v>76</v>
      </c>
      <c r="L3" s="7" t="s">
        <v>76</v>
      </c>
      <c r="M3" s="7">
        <v>435</v>
      </c>
      <c r="N3" s="7">
        <v>258</v>
      </c>
      <c r="O3" s="7">
        <v>176</v>
      </c>
      <c r="P3" s="7" t="s">
        <v>76</v>
      </c>
      <c r="Q3" s="7">
        <v>1</v>
      </c>
    </row>
    <row r="4" spans="1:17" ht="15.75" thickBot="1">
      <c r="A4" s="2">
        <v>1965</v>
      </c>
      <c r="B4" s="3">
        <v>89</v>
      </c>
      <c r="C4" s="4" t="s">
        <v>6</v>
      </c>
      <c r="D4" s="4" t="s">
        <v>66</v>
      </c>
      <c r="E4" s="4" t="s">
        <v>67</v>
      </c>
      <c r="F4" s="7" t="s">
        <v>65</v>
      </c>
      <c r="G4" s="8" t="s">
        <v>77</v>
      </c>
      <c r="H4" s="7">
        <v>100</v>
      </c>
      <c r="I4" s="7">
        <v>68</v>
      </c>
      <c r="J4" s="7">
        <v>32</v>
      </c>
      <c r="K4" s="7" t="s">
        <v>76</v>
      </c>
      <c r="L4" s="7" t="s">
        <v>76</v>
      </c>
      <c r="M4" s="7">
        <v>435</v>
      </c>
      <c r="N4" s="7">
        <v>295</v>
      </c>
      <c r="O4" s="7">
        <v>140</v>
      </c>
      <c r="P4" s="7" t="s">
        <v>76</v>
      </c>
      <c r="Q4" s="7" t="s">
        <v>76</v>
      </c>
    </row>
    <row r="5" spans="1:17" ht="15.75" thickBot="1">
      <c r="A5" s="5">
        <v>1967</v>
      </c>
      <c r="B5" s="3">
        <v>90</v>
      </c>
      <c r="C5" s="4" t="s">
        <v>6</v>
      </c>
      <c r="D5" s="4" t="s">
        <v>63</v>
      </c>
      <c r="E5" s="4" t="s">
        <v>64</v>
      </c>
      <c r="F5" s="7" t="s">
        <v>62</v>
      </c>
      <c r="G5" s="8" t="s">
        <v>78</v>
      </c>
      <c r="H5" s="7">
        <v>100</v>
      </c>
      <c r="I5" s="7">
        <v>64</v>
      </c>
      <c r="J5" s="7">
        <v>36</v>
      </c>
      <c r="K5" s="7" t="s">
        <v>76</v>
      </c>
      <c r="L5" s="7" t="s">
        <v>76</v>
      </c>
      <c r="M5" s="7">
        <v>435</v>
      </c>
      <c r="N5" s="7">
        <v>248</v>
      </c>
      <c r="O5" s="7">
        <v>187</v>
      </c>
      <c r="P5" s="7" t="s">
        <v>76</v>
      </c>
      <c r="Q5" s="7" t="s">
        <v>76</v>
      </c>
    </row>
    <row r="6" spans="1:17" ht="15.75" thickBot="1">
      <c r="A6" s="2">
        <v>1969</v>
      </c>
      <c r="B6" s="3">
        <v>91</v>
      </c>
      <c r="C6" s="6" t="s">
        <v>10</v>
      </c>
      <c r="D6" s="4" t="s">
        <v>30</v>
      </c>
      <c r="E6" s="4" t="s">
        <v>61</v>
      </c>
      <c r="F6" s="7" t="s">
        <v>60</v>
      </c>
      <c r="G6" s="8" t="s">
        <v>79</v>
      </c>
      <c r="H6" s="7">
        <v>100</v>
      </c>
      <c r="I6" s="7">
        <v>58</v>
      </c>
      <c r="J6" s="7">
        <v>42</v>
      </c>
      <c r="K6" s="7" t="s">
        <v>76</v>
      </c>
      <c r="L6" s="7" t="s">
        <v>76</v>
      </c>
      <c r="M6" s="7">
        <v>435</v>
      </c>
      <c r="N6" s="7">
        <v>243</v>
      </c>
      <c r="O6" s="7">
        <v>192</v>
      </c>
      <c r="P6" s="7" t="s">
        <v>76</v>
      </c>
      <c r="Q6" s="7" t="s">
        <v>76</v>
      </c>
    </row>
    <row r="7" spans="1:17" ht="15.75" thickBot="1">
      <c r="A7" s="5">
        <v>1971</v>
      </c>
      <c r="B7" s="3">
        <v>92</v>
      </c>
      <c r="C7" s="6" t="s">
        <v>10</v>
      </c>
      <c r="D7" s="4" t="s">
        <v>58</v>
      </c>
      <c r="E7" s="4" t="s">
        <v>59</v>
      </c>
      <c r="F7" s="7" t="s">
        <v>57</v>
      </c>
      <c r="G7" s="8" t="s">
        <v>80</v>
      </c>
      <c r="H7" s="7">
        <v>100</v>
      </c>
      <c r="I7" s="7">
        <v>54</v>
      </c>
      <c r="J7" s="7">
        <v>44</v>
      </c>
      <c r="K7" s="7">
        <v>2</v>
      </c>
      <c r="L7" s="7" t="s">
        <v>76</v>
      </c>
      <c r="M7" s="7">
        <v>435</v>
      </c>
      <c r="N7" s="7">
        <v>255</v>
      </c>
      <c r="O7" s="7">
        <v>180</v>
      </c>
      <c r="P7" s="7" t="s">
        <v>76</v>
      </c>
      <c r="Q7" s="7" t="s">
        <v>76</v>
      </c>
    </row>
    <row r="8" spans="1:17" ht="15.75" thickBot="1">
      <c r="A8" s="2">
        <v>1973</v>
      </c>
      <c r="B8" s="3">
        <v>93</v>
      </c>
      <c r="C8" s="6" t="s">
        <v>10</v>
      </c>
      <c r="D8" s="4" t="s">
        <v>33</v>
      </c>
      <c r="E8" s="4" t="s">
        <v>46</v>
      </c>
      <c r="F8" s="7" t="s">
        <v>56</v>
      </c>
      <c r="G8" s="8" t="s">
        <v>81</v>
      </c>
      <c r="H8" s="7">
        <v>100</v>
      </c>
      <c r="I8" s="7">
        <v>56</v>
      </c>
      <c r="J8" s="7">
        <v>42</v>
      </c>
      <c r="K8" s="7">
        <v>2</v>
      </c>
      <c r="L8" s="7" t="s">
        <v>76</v>
      </c>
      <c r="M8" s="7">
        <v>435</v>
      </c>
      <c r="N8" s="7">
        <v>242</v>
      </c>
      <c r="O8" s="7">
        <v>192</v>
      </c>
      <c r="P8" s="7">
        <v>1</v>
      </c>
      <c r="Q8" s="7" t="s">
        <v>76</v>
      </c>
    </row>
    <row r="9" spans="1:17" ht="15.75" thickBot="1">
      <c r="A9" s="5">
        <v>1975</v>
      </c>
      <c r="B9" s="3">
        <v>94</v>
      </c>
      <c r="C9" s="6" t="s">
        <v>10</v>
      </c>
      <c r="D9" s="4" t="s">
        <v>54</v>
      </c>
      <c r="E9" s="4" t="s">
        <v>55</v>
      </c>
      <c r="F9" s="7" t="s">
        <v>53</v>
      </c>
      <c r="G9" s="8" t="s">
        <v>82</v>
      </c>
      <c r="H9" s="7">
        <v>100</v>
      </c>
      <c r="I9" s="7">
        <v>61</v>
      </c>
      <c r="J9" s="7">
        <v>37</v>
      </c>
      <c r="K9" s="7">
        <v>2</v>
      </c>
      <c r="L9" s="7" t="s">
        <v>76</v>
      </c>
      <c r="M9" s="7">
        <v>435</v>
      </c>
      <c r="N9" s="7">
        <v>291</v>
      </c>
      <c r="O9" s="7">
        <v>144</v>
      </c>
      <c r="P9" s="7" t="s">
        <v>76</v>
      </c>
      <c r="Q9" s="7" t="s">
        <v>76</v>
      </c>
    </row>
    <row r="10" spans="1:17" ht="15.75" thickBot="1">
      <c r="A10" s="2">
        <v>1977</v>
      </c>
      <c r="B10" s="3">
        <v>95</v>
      </c>
      <c r="C10" s="4" t="s">
        <v>6</v>
      </c>
      <c r="D10" s="4" t="s">
        <v>51</v>
      </c>
      <c r="E10" s="4" t="s">
        <v>52</v>
      </c>
      <c r="F10" s="7" t="s">
        <v>50</v>
      </c>
      <c r="G10" s="8" t="s">
        <v>83</v>
      </c>
      <c r="H10" s="7">
        <v>100</v>
      </c>
      <c r="I10" s="7">
        <v>61</v>
      </c>
      <c r="J10" s="7">
        <v>38</v>
      </c>
      <c r="K10" s="7">
        <v>1</v>
      </c>
      <c r="L10" s="7" t="s">
        <v>76</v>
      </c>
      <c r="M10" s="7">
        <v>435</v>
      </c>
      <c r="N10" s="7">
        <v>292</v>
      </c>
      <c r="O10" s="7">
        <v>143</v>
      </c>
      <c r="P10" s="7" t="s">
        <v>76</v>
      </c>
      <c r="Q10" s="7" t="s">
        <v>76</v>
      </c>
    </row>
    <row r="11" spans="1:17" ht="15.75" thickBot="1">
      <c r="A11" s="5">
        <v>1979</v>
      </c>
      <c r="B11" s="3">
        <v>96</v>
      </c>
      <c r="C11" s="4" t="s">
        <v>6</v>
      </c>
      <c r="D11" s="4" t="s">
        <v>48</v>
      </c>
      <c r="E11" s="4" t="s">
        <v>49</v>
      </c>
      <c r="F11" s="7" t="s">
        <v>47</v>
      </c>
      <c r="G11" s="8" t="s">
        <v>84</v>
      </c>
      <c r="H11" s="7">
        <v>100</v>
      </c>
      <c r="I11" s="7">
        <v>58</v>
      </c>
      <c r="J11" s="7">
        <v>41</v>
      </c>
      <c r="K11" s="7">
        <v>1</v>
      </c>
      <c r="L11" s="7" t="s">
        <v>76</v>
      </c>
      <c r="M11" s="7">
        <v>435</v>
      </c>
      <c r="N11" s="7">
        <v>277</v>
      </c>
      <c r="O11" s="7">
        <v>158</v>
      </c>
      <c r="P11" s="7" t="s">
        <v>76</v>
      </c>
      <c r="Q11" s="7" t="s">
        <v>76</v>
      </c>
    </row>
    <row r="12" spans="1:17" ht="15.75" thickBot="1">
      <c r="A12" s="2">
        <v>1981</v>
      </c>
      <c r="B12" s="3">
        <v>97</v>
      </c>
      <c r="C12" s="6" t="s">
        <v>10</v>
      </c>
      <c r="D12" s="6" t="s">
        <v>40</v>
      </c>
      <c r="E12" s="4" t="s">
        <v>46</v>
      </c>
      <c r="F12" s="7" t="s">
        <v>45</v>
      </c>
      <c r="G12" s="8" t="s">
        <v>85</v>
      </c>
      <c r="H12" s="7">
        <v>100</v>
      </c>
      <c r="I12" s="7">
        <v>46</v>
      </c>
      <c r="J12" s="7">
        <v>53</v>
      </c>
      <c r="K12" s="7">
        <v>1</v>
      </c>
      <c r="L12" s="7" t="s">
        <v>76</v>
      </c>
      <c r="M12" s="7">
        <v>435</v>
      </c>
      <c r="N12" s="7">
        <v>242</v>
      </c>
      <c r="O12" s="7">
        <v>192</v>
      </c>
      <c r="P12" s="7">
        <v>1</v>
      </c>
      <c r="Q12" s="7" t="s">
        <v>76</v>
      </c>
    </row>
    <row r="13" spans="1:17" ht="15.75" thickBot="1">
      <c r="A13" s="5">
        <v>1983</v>
      </c>
      <c r="B13" s="3">
        <v>98</v>
      </c>
      <c r="C13" s="6" t="s">
        <v>10</v>
      </c>
      <c r="D13" s="6" t="s">
        <v>43</v>
      </c>
      <c r="E13" s="4" t="s">
        <v>44</v>
      </c>
      <c r="F13" s="7" t="s">
        <v>42</v>
      </c>
      <c r="G13" s="8" t="s">
        <v>86</v>
      </c>
      <c r="H13" s="7">
        <v>100</v>
      </c>
      <c r="I13" s="7">
        <v>46</v>
      </c>
      <c r="J13" s="7">
        <v>54</v>
      </c>
      <c r="K13" s="7" t="s">
        <v>76</v>
      </c>
      <c r="L13" s="7" t="s">
        <v>76</v>
      </c>
      <c r="M13" s="7">
        <v>435</v>
      </c>
      <c r="N13" s="7">
        <v>269</v>
      </c>
      <c r="O13" s="7">
        <v>166</v>
      </c>
      <c r="P13" s="7" t="s">
        <v>76</v>
      </c>
      <c r="Q13" s="7" t="s">
        <v>76</v>
      </c>
    </row>
    <row r="14" spans="1:17" ht="15.75" thickBot="1">
      <c r="A14" s="2">
        <v>1985</v>
      </c>
      <c r="B14" s="3">
        <v>99</v>
      </c>
      <c r="C14" s="6" t="s">
        <v>10</v>
      </c>
      <c r="D14" s="6" t="s">
        <v>40</v>
      </c>
      <c r="E14" s="4" t="s">
        <v>41</v>
      </c>
      <c r="F14" s="7" t="s">
        <v>39</v>
      </c>
      <c r="G14" s="8" t="s">
        <v>87</v>
      </c>
      <c r="H14" s="7">
        <v>100</v>
      </c>
      <c r="I14" s="7">
        <v>47</v>
      </c>
      <c r="J14" s="7">
        <v>53</v>
      </c>
      <c r="K14" s="7" t="s">
        <v>76</v>
      </c>
      <c r="L14" s="7" t="s">
        <v>76</v>
      </c>
      <c r="M14" s="7">
        <v>435</v>
      </c>
      <c r="N14" s="7">
        <v>253</v>
      </c>
      <c r="O14" s="7">
        <v>182</v>
      </c>
      <c r="P14" s="7" t="s">
        <v>76</v>
      </c>
      <c r="Q14" s="7" t="s">
        <v>76</v>
      </c>
    </row>
    <row r="15" spans="1:17" ht="15.75" thickBot="1">
      <c r="A15" s="5">
        <v>1987</v>
      </c>
      <c r="B15" s="3">
        <v>100</v>
      </c>
      <c r="C15" s="6" t="s">
        <v>10</v>
      </c>
      <c r="D15" s="4" t="s">
        <v>36</v>
      </c>
      <c r="E15" s="4" t="s">
        <v>31</v>
      </c>
      <c r="F15" s="7" t="s">
        <v>38</v>
      </c>
      <c r="G15" s="8" t="s">
        <v>88</v>
      </c>
      <c r="H15" s="7">
        <v>100</v>
      </c>
      <c r="I15" s="7">
        <v>55</v>
      </c>
      <c r="J15" s="7">
        <v>45</v>
      </c>
      <c r="K15" s="7" t="s">
        <v>76</v>
      </c>
      <c r="L15" s="7" t="s">
        <v>76</v>
      </c>
      <c r="M15" s="7">
        <v>435</v>
      </c>
      <c r="N15" s="7">
        <v>258</v>
      </c>
      <c r="O15" s="7">
        <v>177</v>
      </c>
      <c r="P15" s="7" t="s">
        <v>76</v>
      </c>
      <c r="Q15" s="7" t="s">
        <v>76</v>
      </c>
    </row>
    <row r="16" spans="1:17" ht="15.75" thickBot="1">
      <c r="A16" s="2">
        <v>1989</v>
      </c>
      <c r="B16" s="3">
        <v>101</v>
      </c>
      <c r="C16" s="6" t="s">
        <v>10</v>
      </c>
      <c r="D16" s="4" t="s">
        <v>36</v>
      </c>
      <c r="E16" s="4" t="s">
        <v>37</v>
      </c>
      <c r="F16" s="7" t="s">
        <v>35</v>
      </c>
      <c r="G16" s="8" t="s">
        <v>89</v>
      </c>
      <c r="H16" s="7">
        <v>100</v>
      </c>
      <c r="I16" s="7">
        <v>55</v>
      </c>
      <c r="J16" s="7">
        <v>45</v>
      </c>
      <c r="K16" s="7" t="s">
        <v>76</v>
      </c>
      <c r="L16" s="7" t="s">
        <v>76</v>
      </c>
      <c r="M16" s="7">
        <v>435</v>
      </c>
      <c r="N16" s="7">
        <v>260</v>
      </c>
      <c r="O16" s="7">
        <v>175</v>
      </c>
      <c r="P16" s="7" t="s">
        <v>76</v>
      </c>
      <c r="Q16" s="7" t="s">
        <v>76</v>
      </c>
    </row>
    <row r="17" spans="1:25" ht="15.75" thickBot="1">
      <c r="A17" s="5">
        <v>1991</v>
      </c>
      <c r="B17" s="3">
        <v>102</v>
      </c>
      <c r="C17" s="6" t="s">
        <v>10</v>
      </c>
      <c r="D17" s="4" t="s">
        <v>33</v>
      </c>
      <c r="E17" s="4" t="s">
        <v>34</v>
      </c>
      <c r="F17" s="7" t="s">
        <v>32</v>
      </c>
      <c r="G17" s="8" t="s">
        <v>90</v>
      </c>
      <c r="H17" s="7">
        <v>100</v>
      </c>
      <c r="I17" s="7">
        <v>56</v>
      </c>
      <c r="J17" s="7">
        <v>44</v>
      </c>
      <c r="K17" s="7" t="s">
        <v>76</v>
      </c>
      <c r="L17" s="7" t="s">
        <v>76</v>
      </c>
      <c r="M17" s="7">
        <v>435</v>
      </c>
      <c r="N17" s="7">
        <v>267</v>
      </c>
      <c r="O17" s="7">
        <v>167</v>
      </c>
      <c r="P17" s="7">
        <v>1</v>
      </c>
      <c r="Q17" s="7" t="s">
        <v>76</v>
      </c>
    </row>
    <row r="18" spans="1:25" ht="15.75" thickBot="1">
      <c r="A18" s="2">
        <v>1993</v>
      </c>
      <c r="B18" s="3">
        <v>103</v>
      </c>
      <c r="C18" s="4" t="s">
        <v>6</v>
      </c>
      <c r="D18" s="4" t="s">
        <v>30</v>
      </c>
      <c r="E18" s="4" t="s">
        <v>31</v>
      </c>
      <c r="F18" s="7" t="s">
        <v>29</v>
      </c>
      <c r="G18" s="8" t="s">
        <v>91</v>
      </c>
      <c r="H18" s="7">
        <v>100</v>
      </c>
      <c r="I18" s="7">
        <v>57</v>
      </c>
      <c r="J18" s="7">
        <v>43</v>
      </c>
      <c r="K18" s="7" t="s">
        <v>76</v>
      </c>
      <c r="L18" s="7" t="s">
        <v>76</v>
      </c>
      <c r="M18" s="7">
        <v>435</v>
      </c>
      <c r="N18" s="7">
        <v>258</v>
      </c>
      <c r="O18" s="7">
        <v>176</v>
      </c>
      <c r="P18" s="7">
        <v>1</v>
      </c>
      <c r="Q18" s="7" t="s">
        <v>76</v>
      </c>
    </row>
    <row r="19" spans="1:25" ht="15.75" thickBot="1">
      <c r="A19" s="5">
        <v>1995</v>
      </c>
      <c r="B19" s="3">
        <v>104</v>
      </c>
      <c r="C19" s="4" t="s">
        <v>6</v>
      </c>
      <c r="D19" s="6" t="s">
        <v>27</v>
      </c>
      <c r="E19" s="6" t="s">
        <v>28</v>
      </c>
      <c r="F19" s="7" t="s">
        <v>26</v>
      </c>
      <c r="G19" s="8" t="s">
        <v>92</v>
      </c>
      <c r="H19" s="7">
        <v>100</v>
      </c>
      <c r="I19" s="7">
        <v>48</v>
      </c>
      <c r="J19" s="7">
        <v>52</v>
      </c>
      <c r="K19" s="7" t="s">
        <v>76</v>
      </c>
      <c r="L19" s="7" t="s">
        <v>76</v>
      </c>
      <c r="M19" s="7">
        <v>435</v>
      </c>
      <c r="N19" s="7">
        <v>204</v>
      </c>
      <c r="O19" s="7">
        <v>230</v>
      </c>
      <c r="P19" s="7">
        <v>1</v>
      </c>
      <c r="Q19" s="7" t="s">
        <v>76</v>
      </c>
    </row>
    <row r="20" spans="1:25" ht="15.75" thickBot="1">
      <c r="A20" s="2">
        <v>1997</v>
      </c>
      <c r="B20" s="3">
        <v>105</v>
      </c>
      <c r="C20" s="4" t="s">
        <v>6</v>
      </c>
      <c r="D20" s="6" t="s">
        <v>14</v>
      </c>
      <c r="E20" s="6" t="s">
        <v>25</v>
      </c>
      <c r="F20" s="7" t="s">
        <v>24</v>
      </c>
      <c r="G20" s="8" t="s">
        <v>93</v>
      </c>
      <c r="H20" s="7">
        <v>100</v>
      </c>
      <c r="I20" s="7">
        <v>45</v>
      </c>
      <c r="J20" s="7">
        <v>55</v>
      </c>
      <c r="K20" s="7" t="s">
        <v>76</v>
      </c>
      <c r="L20" s="7" t="s">
        <v>76</v>
      </c>
      <c r="M20" s="7">
        <v>435</v>
      </c>
      <c r="N20" s="7">
        <v>207</v>
      </c>
      <c r="O20" s="7">
        <v>226</v>
      </c>
      <c r="P20" s="7">
        <v>2</v>
      </c>
      <c r="Q20" s="7" t="s">
        <v>76</v>
      </c>
    </row>
    <row r="21" spans="1:25" ht="15.75" thickBot="1">
      <c r="A21" s="5">
        <v>1999</v>
      </c>
      <c r="B21" s="3">
        <v>106</v>
      </c>
      <c r="C21" s="4" t="s">
        <v>6</v>
      </c>
      <c r="D21" s="6" t="s">
        <v>14</v>
      </c>
      <c r="E21" s="6" t="s">
        <v>23</v>
      </c>
      <c r="F21" s="7" t="s">
        <v>22</v>
      </c>
      <c r="G21" s="8" t="s">
        <v>94</v>
      </c>
      <c r="H21" s="7">
        <v>100</v>
      </c>
      <c r="I21" s="7">
        <v>45</v>
      </c>
      <c r="J21" s="7">
        <v>55</v>
      </c>
      <c r="K21" s="7" t="s">
        <v>76</v>
      </c>
      <c r="L21" s="7" t="s">
        <v>76</v>
      </c>
      <c r="M21" s="7">
        <v>435</v>
      </c>
      <c r="N21" s="7">
        <v>211</v>
      </c>
      <c r="O21" s="7">
        <v>223</v>
      </c>
      <c r="P21" s="7">
        <v>1</v>
      </c>
      <c r="Q21" s="7" t="s">
        <v>76</v>
      </c>
    </row>
    <row r="22" spans="1:25" ht="15.75" thickBot="1">
      <c r="A22" s="2">
        <v>2001</v>
      </c>
      <c r="B22" s="3">
        <v>107</v>
      </c>
      <c r="C22" s="6" t="s">
        <v>10</v>
      </c>
      <c r="D22" s="4" t="s">
        <v>20</v>
      </c>
      <c r="E22" s="6" t="s">
        <v>21</v>
      </c>
      <c r="F22" s="7" t="s">
        <v>19</v>
      </c>
      <c r="G22" s="8" t="s">
        <v>95</v>
      </c>
      <c r="H22" s="7">
        <v>100</v>
      </c>
      <c r="I22" s="7">
        <v>50</v>
      </c>
      <c r="J22" s="7">
        <v>50</v>
      </c>
      <c r="K22" s="7" t="s">
        <v>76</v>
      </c>
      <c r="L22" s="7" t="s">
        <v>76</v>
      </c>
      <c r="M22" s="7">
        <v>435</v>
      </c>
      <c r="N22" s="7">
        <v>212</v>
      </c>
      <c r="O22" s="7">
        <v>221</v>
      </c>
      <c r="P22" s="7">
        <v>2</v>
      </c>
      <c r="Q22" s="7" t="s">
        <v>76</v>
      </c>
    </row>
    <row r="23" spans="1:25" ht="15.75" thickBot="1">
      <c r="A23" s="5">
        <v>2003</v>
      </c>
      <c r="B23" s="3">
        <v>108</v>
      </c>
      <c r="C23" s="6" t="s">
        <v>10</v>
      </c>
      <c r="D23" s="6" t="s">
        <v>17</v>
      </c>
      <c r="E23" s="6" t="s">
        <v>18</v>
      </c>
      <c r="F23" s="7" t="s">
        <v>16</v>
      </c>
      <c r="G23" s="8" t="s">
        <v>96</v>
      </c>
      <c r="H23" s="7">
        <v>100</v>
      </c>
      <c r="I23" s="7">
        <v>48</v>
      </c>
      <c r="J23" s="7">
        <v>51</v>
      </c>
      <c r="K23" s="7">
        <v>1</v>
      </c>
      <c r="L23" s="7" t="s">
        <v>76</v>
      </c>
      <c r="M23" s="7">
        <v>435</v>
      </c>
      <c r="N23" s="7">
        <v>205</v>
      </c>
      <c r="O23" s="7">
        <v>229</v>
      </c>
      <c r="P23" s="7">
        <v>1</v>
      </c>
      <c r="Q23" s="7" t="s">
        <v>76</v>
      </c>
    </row>
    <row r="24" spans="1:25" ht="15.75" thickBot="1">
      <c r="A24" s="2">
        <v>2005</v>
      </c>
      <c r="B24" s="3">
        <v>109</v>
      </c>
      <c r="C24" s="6" t="s">
        <v>10</v>
      </c>
      <c r="D24" s="6" t="s">
        <v>14</v>
      </c>
      <c r="E24" s="6" t="s">
        <v>15</v>
      </c>
      <c r="F24" s="7" t="s">
        <v>13</v>
      </c>
      <c r="G24" s="8" t="s">
        <v>97</v>
      </c>
      <c r="H24" s="7">
        <v>100</v>
      </c>
      <c r="I24" s="7">
        <v>44</v>
      </c>
      <c r="J24" s="7">
        <v>55</v>
      </c>
      <c r="K24" s="7">
        <v>1</v>
      </c>
      <c r="L24" s="7" t="s">
        <v>76</v>
      </c>
      <c r="M24" s="7">
        <v>435</v>
      </c>
      <c r="N24" s="7">
        <v>202</v>
      </c>
      <c r="O24" s="7">
        <v>231</v>
      </c>
      <c r="P24" s="7">
        <v>1</v>
      </c>
      <c r="Q24" s="7">
        <v>1</v>
      </c>
    </row>
    <row r="25" spans="1:25" ht="15.75" thickBot="1">
      <c r="A25" s="5">
        <v>2007</v>
      </c>
      <c r="B25" s="3">
        <v>110</v>
      </c>
      <c r="C25" s="6" t="s">
        <v>10</v>
      </c>
      <c r="D25" s="4" t="s">
        <v>11</v>
      </c>
      <c r="E25" s="4" t="s">
        <v>12</v>
      </c>
      <c r="F25" s="7" t="s">
        <v>9</v>
      </c>
      <c r="G25" s="8" t="s">
        <v>98</v>
      </c>
      <c r="H25" s="7">
        <v>100</v>
      </c>
      <c r="I25" s="7">
        <v>49</v>
      </c>
      <c r="J25" s="7">
        <v>49</v>
      </c>
      <c r="K25" s="7">
        <v>2</v>
      </c>
      <c r="L25" s="7" t="s">
        <v>76</v>
      </c>
      <c r="M25" s="7">
        <v>435</v>
      </c>
      <c r="N25" s="7">
        <v>233</v>
      </c>
      <c r="O25" s="7">
        <v>198</v>
      </c>
      <c r="P25" s="7" t="s">
        <v>76</v>
      </c>
      <c r="Q25" s="7">
        <v>4</v>
      </c>
    </row>
    <row r="26" spans="1:25" ht="15.75" thickBot="1">
      <c r="A26" s="2">
        <v>2009</v>
      </c>
      <c r="B26" s="3">
        <v>111</v>
      </c>
      <c r="C26" s="4" t="s">
        <v>6</v>
      </c>
      <c r="D26" s="4" t="s">
        <v>7</v>
      </c>
      <c r="E26" s="4" t="s">
        <v>8</v>
      </c>
      <c r="F26" s="7" t="s">
        <v>5</v>
      </c>
      <c r="G26" s="8" t="s">
        <v>99</v>
      </c>
      <c r="H26" s="7">
        <v>100</v>
      </c>
      <c r="I26" s="7">
        <v>57</v>
      </c>
      <c r="J26" s="7">
        <v>41</v>
      </c>
      <c r="K26" s="7">
        <v>2</v>
      </c>
      <c r="L26" s="7">
        <v>2</v>
      </c>
      <c r="M26" s="7">
        <v>435</v>
      </c>
      <c r="N26" s="7">
        <v>256</v>
      </c>
      <c r="O26" s="7">
        <v>178</v>
      </c>
      <c r="P26" s="7" t="s">
        <v>76</v>
      </c>
      <c r="Q26" s="7">
        <v>1</v>
      </c>
    </row>
    <row r="27" spans="1:25" ht="15.75" thickBot="1">
      <c r="A27" s="1">
        <v>2011</v>
      </c>
      <c r="B27" s="1">
        <v>112</v>
      </c>
      <c r="C27" s="1" t="s">
        <v>6</v>
      </c>
      <c r="D27" s="1"/>
      <c r="E27" s="1"/>
      <c r="F27" s="7" t="s">
        <v>71</v>
      </c>
      <c r="G27" s="8" t="s">
        <v>100</v>
      </c>
      <c r="H27" s="7">
        <v>100</v>
      </c>
      <c r="I27" s="7">
        <v>51</v>
      </c>
      <c r="J27" s="7">
        <v>47</v>
      </c>
      <c r="K27" s="7">
        <v>2</v>
      </c>
      <c r="L27" s="7" t="s">
        <v>76</v>
      </c>
      <c r="M27" s="7">
        <v>435</v>
      </c>
      <c r="N27" s="7">
        <v>193</v>
      </c>
      <c r="O27" s="7">
        <v>242</v>
      </c>
      <c r="P27" s="7" t="s">
        <v>76</v>
      </c>
      <c r="Q27" s="7" t="s">
        <v>76</v>
      </c>
    </row>
    <row r="28" spans="1:25" ht="15.75" thickBot="1">
      <c r="A28" s="1">
        <v>2013</v>
      </c>
      <c r="B28" s="1">
        <v>113</v>
      </c>
      <c r="C28" s="1" t="s">
        <v>6</v>
      </c>
      <c r="D28" s="1"/>
      <c r="E28" s="1"/>
      <c r="F28" s="7" t="s">
        <v>74</v>
      </c>
      <c r="G28" s="8" t="s">
        <v>101</v>
      </c>
      <c r="H28" s="7">
        <v>100</v>
      </c>
      <c r="I28" s="7">
        <v>54</v>
      </c>
      <c r="J28" s="7">
        <v>45</v>
      </c>
      <c r="K28" s="7">
        <v>1</v>
      </c>
      <c r="L28" s="7" t="s">
        <v>76</v>
      </c>
      <c r="M28" s="7">
        <v>435</v>
      </c>
      <c r="N28" s="7">
        <v>201</v>
      </c>
      <c r="O28" s="7">
        <v>234</v>
      </c>
      <c r="P28" s="7" t="s">
        <v>76</v>
      </c>
      <c r="Q28" s="7" t="s">
        <v>76</v>
      </c>
    </row>
    <row r="31" spans="1:25">
      <c r="Y31" s="18" t="s">
        <v>286</v>
      </c>
    </row>
    <row r="32" spans="1:25" ht="15.75" thickBot="1"/>
    <row r="33" spans="1:23">
      <c r="A33" s="9"/>
      <c r="B33" s="132" t="s">
        <v>102</v>
      </c>
      <c r="C33" s="132"/>
      <c r="D33" s="132"/>
      <c r="E33" s="132"/>
      <c r="F33" s="132"/>
      <c r="G33" s="132" t="s">
        <v>103</v>
      </c>
      <c r="H33" s="132"/>
      <c r="I33" s="132"/>
      <c r="J33" s="132"/>
      <c r="K33" s="132"/>
      <c r="L33" s="40"/>
    </row>
    <row r="34" spans="1:23" ht="25.5" thickBot="1">
      <c r="A34" s="41" t="s">
        <v>1</v>
      </c>
      <c r="B34" s="39" t="s">
        <v>104</v>
      </c>
      <c r="C34" s="39" t="s">
        <v>105</v>
      </c>
      <c r="D34" s="39" t="s">
        <v>106</v>
      </c>
      <c r="E34" s="39" t="s">
        <v>107</v>
      </c>
      <c r="F34" s="39" t="s">
        <v>72</v>
      </c>
      <c r="G34" s="39" t="s">
        <v>73</v>
      </c>
      <c r="H34" s="39" t="s">
        <v>105</v>
      </c>
      <c r="I34" s="39" t="s">
        <v>106</v>
      </c>
      <c r="J34" s="39" t="s">
        <v>107</v>
      </c>
      <c r="K34" s="39" t="s">
        <v>72</v>
      </c>
      <c r="L34" s="42" t="s">
        <v>73</v>
      </c>
      <c r="O34" s="39" t="s">
        <v>104</v>
      </c>
      <c r="P34" s="43" t="s">
        <v>142</v>
      </c>
      <c r="Q34" s="43" t="s">
        <v>147</v>
      </c>
      <c r="R34" s="43" t="s">
        <v>141</v>
      </c>
      <c r="S34" s="43" t="s">
        <v>148</v>
      </c>
      <c r="T34" s="39" t="s">
        <v>138</v>
      </c>
      <c r="U34" s="39" t="s">
        <v>270</v>
      </c>
      <c r="V34" s="39" t="s">
        <v>137</v>
      </c>
      <c r="W34" s="39" t="s">
        <v>271</v>
      </c>
    </row>
    <row r="35" spans="1:23" ht="15.75" thickBot="1">
      <c r="A35" s="7" t="s">
        <v>162</v>
      </c>
      <c r="B35" s="8" t="s">
        <v>163</v>
      </c>
      <c r="C35" s="7">
        <v>62</v>
      </c>
      <c r="D35" s="7">
        <v>42</v>
      </c>
      <c r="E35" s="7">
        <v>15</v>
      </c>
      <c r="F35" s="7">
        <v>5</v>
      </c>
      <c r="G35" s="7" t="s">
        <v>76</v>
      </c>
      <c r="H35" s="7">
        <v>234</v>
      </c>
      <c r="I35" s="7">
        <v>83</v>
      </c>
      <c r="J35" s="7">
        <v>108</v>
      </c>
      <c r="K35" s="7">
        <v>43</v>
      </c>
      <c r="L35" s="7" t="s">
        <v>76</v>
      </c>
      <c r="O35" s="8" t="s">
        <v>163</v>
      </c>
      <c r="P35" s="22">
        <f>T35/100</f>
        <v>0.42</v>
      </c>
      <c r="Q35" s="22">
        <f>U35/100</f>
        <v>0.15</v>
      </c>
      <c r="R35" s="22">
        <f>V35/435</f>
        <v>0.19080459770114944</v>
      </c>
      <c r="S35" s="22">
        <f>W35/435</f>
        <v>0.24827586206896551</v>
      </c>
      <c r="T35" s="7">
        <v>42</v>
      </c>
      <c r="U35" s="7">
        <v>15</v>
      </c>
      <c r="V35" s="7">
        <v>83</v>
      </c>
      <c r="W35" s="7">
        <v>108</v>
      </c>
    </row>
    <row r="36" spans="1:23" ht="15.75" thickBot="1">
      <c r="A36" s="7" t="s">
        <v>164</v>
      </c>
      <c r="B36" s="8" t="s">
        <v>165</v>
      </c>
      <c r="C36" s="7">
        <v>64</v>
      </c>
      <c r="D36" s="7">
        <v>39</v>
      </c>
      <c r="E36" s="7">
        <v>20</v>
      </c>
      <c r="F36" s="7">
        <v>5</v>
      </c>
      <c r="G36" s="7" t="s">
        <v>76</v>
      </c>
      <c r="H36" s="7">
        <v>237</v>
      </c>
      <c r="I36" s="7">
        <v>131</v>
      </c>
      <c r="J36" s="7">
        <v>92</v>
      </c>
      <c r="K36" s="7">
        <v>14</v>
      </c>
      <c r="L36" s="7" t="s">
        <v>76</v>
      </c>
      <c r="O36" s="8" t="s">
        <v>165</v>
      </c>
      <c r="P36" s="22">
        <f t="shared" ref="P36:P99" si="0">T36/100</f>
        <v>0.39</v>
      </c>
      <c r="Q36" s="22">
        <f t="shared" ref="Q36:Q99" si="1">U36/100</f>
        <v>0.2</v>
      </c>
      <c r="R36" s="22">
        <f t="shared" ref="R36:R99" si="2">V36/435</f>
        <v>0.30114942528735633</v>
      </c>
      <c r="S36" s="22">
        <f t="shared" ref="S36:S99" si="3">W36/435</f>
        <v>0.21149425287356322</v>
      </c>
      <c r="T36" s="7">
        <v>39</v>
      </c>
      <c r="U36" s="7">
        <v>20</v>
      </c>
      <c r="V36" s="7">
        <v>131</v>
      </c>
      <c r="W36" s="7">
        <v>92</v>
      </c>
    </row>
    <row r="37" spans="1:23" ht="15.75" thickBot="1">
      <c r="A37" s="7" t="s">
        <v>166</v>
      </c>
      <c r="B37" s="8" t="s">
        <v>167</v>
      </c>
      <c r="C37" s="7">
        <v>66</v>
      </c>
      <c r="D37" s="7">
        <v>38</v>
      </c>
      <c r="E37" s="7">
        <v>26</v>
      </c>
      <c r="F37" s="7">
        <v>2</v>
      </c>
      <c r="G37" s="7" t="s">
        <v>76</v>
      </c>
      <c r="H37" s="7">
        <v>237</v>
      </c>
      <c r="I37" s="7">
        <v>101</v>
      </c>
      <c r="J37" s="7">
        <v>113</v>
      </c>
      <c r="K37" s="7">
        <v>23</v>
      </c>
      <c r="L37" s="7" t="s">
        <v>76</v>
      </c>
      <c r="O37" s="8" t="s">
        <v>167</v>
      </c>
      <c r="P37" s="22">
        <f t="shared" si="0"/>
        <v>0.38</v>
      </c>
      <c r="Q37" s="22">
        <f t="shared" si="1"/>
        <v>0.26</v>
      </c>
      <c r="R37" s="22">
        <f t="shared" si="2"/>
        <v>0.23218390804597702</v>
      </c>
      <c r="S37" s="22">
        <f t="shared" si="3"/>
        <v>0.25977011494252872</v>
      </c>
      <c r="T37" s="7">
        <v>38</v>
      </c>
      <c r="U37" s="7">
        <v>26</v>
      </c>
      <c r="V37" s="7">
        <v>101</v>
      </c>
      <c r="W37" s="7">
        <v>113</v>
      </c>
    </row>
    <row r="38" spans="1:23" ht="15.75" thickBot="1">
      <c r="A38" s="7" t="s">
        <v>168</v>
      </c>
      <c r="B38" s="8" t="s">
        <v>169</v>
      </c>
      <c r="C38" s="7">
        <v>50</v>
      </c>
      <c r="D38" s="7">
        <v>11</v>
      </c>
      <c r="E38" s="7">
        <v>31</v>
      </c>
      <c r="F38" s="7">
        <v>7</v>
      </c>
      <c r="G38" s="7">
        <v>1</v>
      </c>
      <c r="H38" s="7">
        <v>178</v>
      </c>
      <c r="I38" s="7">
        <v>42</v>
      </c>
      <c r="J38" s="7">
        <v>106</v>
      </c>
      <c r="K38" s="7">
        <v>28</v>
      </c>
      <c r="L38" s="7">
        <v>2</v>
      </c>
      <c r="O38" s="8" t="s">
        <v>169</v>
      </c>
      <c r="P38" s="22">
        <f t="shared" si="0"/>
        <v>0.11</v>
      </c>
      <c r="Q38" s="22">
        <f t="shared" si="1"/>
        <v>0.31</v>
      </c>
      <c r="R38" s="22">
        <f t="shared" si="2"/>
        <v>9.6551724137931033E-2</v>
      </c>
      <c r="S38" s="22">
        <f t="shared" si="3"/>
        <v>0.24367816091954023</v>
      </c>
      <c r="T38" s="7">
        <v>11</v>
      </c>
      <c r="U38" s="7">
        <v>31</v>
      </c>
      <c r="V38" s="7">
        <v>42</v>
      </c>
      <c r="W38" s="7">
        <v>106</v>
      </c>
    </row>
    <row r="39" spans="1:23" ht="15.75" thickBot="1">
      <c r="A39" s="7" t="s">
        <v>170</v>
      </c>
      <c r="B39" s="8" t="s">
        <v>171</v>
      </c>
      <c r="C39" s="7">
        <v>51</v>
      </c>
      <c r="D39" s="7">
        <v>12</v>
      </c>
      <c r="E39" s="7">
        <v>39</v>
      </c>
      <c r="F39" s="7" t="s">
        <v>76</v>
      </c>
      <c r="G39" s="7" t="s">
        <v>76</v>
      </c>
      <c r="H39" s="7">
        <v>183</v>
      </c>
      <c r="I39" s="7">
        <v>80</v>
      </c>
      <c r="J39" s="7">
        <v>103</v>
      </c>
      <c r="K39" s="7" t="s">
        <v>76</v>
      </c>
      <c r="L39" s="7" t="s">
        <v>76</v>
      </c>
      <c r="O39" s="8" t="s">
        <v>171</v>
      </c>
      <c r="P39" s="22">
        <f t="shared" si="0"/>
        <v>0.12</v>
      </c>
      <c r="Q39" s="22">
        <f t="shared" si="1"/>
        <v>0.39</v>
      </c>
      <c r="R39" s="22">
        <f t="shared" si="2"/>
        <v>0.18390804597701149</v>
      </c>
      <c r="S39" s="22">
        <f t="shared" si="3"/>
        <v>0.23678160919540231</v>
      </c>
      <c r="T39" s="7">
        <v>12</v>
      </c>
      <c r="U39" s="7">
        <v>39</v>
      </c>
      <c r="V39" s="7">
        <v>80</v>
      </c>
      <c r="W39" s="7">
        <v>103</v>
      </c>
    </row>
    <row r="40" spans="1:23" ht="15.75" thickBot="1">
      <c r="A40" s="7" t="s">
        <v>172</v>
      </c>
      <c r="B40" s="8" t="s">
        <v>173</v>
      </c>
      <c r="C40" s="7">
        <v>52</v>
      </c>
      <c r="D40" s="7">
        <v>10</v>
      </c>
      <c r="E40" s="7">
        <v>42</v>
      </c>
      <c r="F40" s="7" t="s">
        <v>76</v>
      </c>
      <c r="G40" s="7" t="s">
        <v>76</v>
      </c>
      <c r="H40" s="7">
        <v>191</v>
      </c>
      <c r="I40" s="7">
        <v>46</v>
      </c>
      <c r="J40" s="7">
        <v>145</v>
      </c>
      <c r="K40" s="7" t="s">
        <v>76</v>
      </c>
      <c r="L40" s="7" t="s">
        <v>76</v>
      </c>
      <c r="O40" s="8" t="s">
        <v>173</v>
      </c>
      <c r="P40" s="22">
        <f t="shared" si="0"/>
        <v>0.1</v>
      </c>
      <c r="Q40" s="22">
        <f t="shared" si="1"/>
        <v>0.42</v>
      </c>
      <c r="R40" s="22">
        <f t="shared" si="2"/>
        <v>0.10574712643678161</v>
      </c>
      <c r="S40" s="22">
        <f t="shared" si="3"/>
        <v>0.33333333333333331</v>
      </c>
      <c r="T40" s="7">
        <v>10</v>
      </c>
      <c r="U40" s="7">
        <v>42</v>
      </c>
      <c r="V40" s="7">
        <v>46</v>
      </c>
      <c r="W40" s="7">
        <v>145</v>
      </c>
    </row>
    <row r="41" spans="1:23" ht="15.75" thickBot="1">
      <c r="A41" s="7" t="s">
        <v>174</v>
      </c>
      <c r="B41" s="8" t="s">
        <v>175</v>
      </c>
      <c r="C41" s="7">
        <v>53</v>
      </c>
      <c r="D41" s="7">
        <v>11</v>
      </c>
      <c r="E41" s="7">
        <v>42</v>
      </c>
      <c r="F41" s="7" t="s">
        <v>76</v>
      </c>
      <c r="G41" s="7" t="s">
        <v>76</v>
      </c>
      <c r="H41" s="7">
        <v>193</v>
      </c>
      <c r="I41" s="7">
        <v>49</v>
      </c>
      <c r="J41" s="7">
        <v>143</v>
      </c>
      <c r="K41" s="7" t="s">
        <v>76</v>
      </c>
      <c r="L41" s="7">
        <v>1</v>
      </c>
      <c r="O41" s="8" t="s">
        <v>175</v>
      </c>
      <c r="P41" s="22">
        <f t="shared" si="0"/>
        <v>0.11</v>
      </c>
      <c r="Q41" s="22">
        <f t="shared" si="1"/>
        <v>0.42</v>
      </c>
      <c r="R41" s="22">
        <f t="shared" si="2"/>
        <v>0.11264367816091954</v>
      </c>
      <c r="S41" s="22">
        <f t="shared" si="3"/>
        <v>0.32873563218390806</v>
      </c>
      <c r="T41" s="7">
        <v>11</v>
      </c>
      <c r="U41" s="7">
        <v>42</v>
      </c>
      <c r="V41" s="7">
        <v>49</v>
      </c>
      <c r="W41" s="7">
        <v>143</v>
      </c>
    </row>
    <row r="42" spans="1:23" ht="15.75" thickBot="1">
      <c r="A42" s="7" t="s">
        <v>176</v>
      </c>
      <c r="B42" s="8" t="s">
        <v>177</v>
      </c>
      <c r="C42" s="7">
        <v>74</v>
      </c>
      <c r="D42" s="7">
        <v>11</v>
      </c>
      <c r="E42" s="7">
        <v>61</v>
      </c>
      <c r="F42" s="7" t="s">
        <v>76</v>
      </c>
      <c r="G42" s="7">
        <v>2</v>
      </c>
      <c r="H42" s="7">
        <v>243</v>
      </c>
      <c r="I42" s="7">
        <v>73</v>
      </c>
      <c r="J42" s="7">
        <v>170</v>
      </c>
      <c r="K42" s="7" t="s">
        <v>76</v>
      </c>
      <c r="L42" s="7" t="s">
        <v>76</v>
      </c>
      <c r="O42" s="8" t="s">
        <v>177</v>
      </c>
      <c r="P42" s="22">
        <f t="shared" si="0"/>
        <v>0.11</v>
      </c>
      <c r="Q42" s="22">
        <f t="shared" si="1"/>
        <v>0.61</v>
      </c>
      <c r="R42" s="22">
        <f t="shared" si="2"/>
        <v>0.167816091954023</v>
      </c>
      <c r="S42" s="22">
        <f t="shared" si="3"/>
        <v>0.39080459770114945</v>
      </c>
      <c r="T42" s="7">
        <v>11</v>
      </c>
      <c r="U42" s="7">
        <v>61</v>
      </c>
      <c r="V42" s="7">
        <v>73</v>
      </c>
      <c r="W42" s="7">
        <v>170</v>
      </c>
    </row>
    <row r="43" spans="1:23" ht="15.75" thickBot="1">
      <c r="A43" s="7" t="s">
        <v>178</v>
      </c>
      <c r="B43" s="8" t="s">
        <v>179</v>
      </c>
      <c r="C43" s="7">
        <v>74</v>
      </c>
      <c r="D43" s="7">
        <v>17</v>
      </c>
      <c r="E43" s="7">
        <v>57</v>
      </c>
      <c r="F43" s="7" t="s">
        <v>76</v>
      </c>
      <c r="G43" s="7" t="s">
        <v>76</v>
      </c>
      <c r="H43" s="7">
        <v>243</v>
      </c>
      <c r="I43" s="7">
        <v>104</v>
      </c>
      <c r="J43" s="7">
        <v>139</v>
      </c>
      <c r="K43" s="7" t="s">
        <v>76</v>
      </c>
      <c r="L43" s="7" t="s">
        <v>76</v>
      </c>
      <c r="O43" s="8" t="s">
        <v>179</v>
      </c>
      <c r="P43" s="22">
        <f t="shared" si="0"/>
        <v>0.17</v>
      </c>
      <c r="Q43" s="22">
        <f t="shared" si="1"/>
        <v>0.56999999999999995</v>
      </c>
      <c r="R43" s="22">
        <f t="shared" si="2"/>
        <v>0.23908045977011494</v>
      </c>
      <c r="S43" s="22">
        <f t="shared" si="3"/>
        <v>0.31954022988505748</v>
      </c>
      <c r="T43" s="7">
        <v>17</v>
      </c>
      <c r="U43" s="7">
        <v>57</v>
      </c>
      <c r="V43" s="7">
        <v>104</v>
      </c>
      <c r="W43" s="7">
        <v>139</v>
      </c>
    </row>
    <row r="44" spans="1:23" ht="15.75" thickBot="1">
      <c r="A44" s="7" t="s">
        <v>180</v>
      </c>
      <c r="B44" s="8" t="s">
        <v>181</v>
      </c>
      <c r="C44" s="7">
        <v>74</v>
      </c>
      <c r="D44" s="7">
        <v>19</v>
      </c>
      <c r="E44" s="7">
        <v>54</v>
      </c>
      <c r="F44" s="7" t="s">
        <v>76</v>
      </c>
      <c r="G44" s="7">
        <v>1</v>
      </c>
      <c r="H44" s="7">
        <v>293</v>
      </c>
      <c r="I44" s="7">
        <v>88</v>
      </c>
      <c r="J44" s="7">
        <v>203</v>
      </c>
      <c r="K44" s="7" t="s">
        <v>76</v>
      </c>
      <c r="L44" s="7">
        <v>2</v>
      </c>
      <c r="O44" s="8" t="s">
        <v>181</v>
      </c>
      <c r="P44" s="22">
        <f t="shared" si="0"/>
        <v>0.19</v>
      </c>
      <c r="Q44" s="22">
        <f t="shared" si="1"/>
        <v>0.54</v>
      </c>
      <c r="R44" s="22">
        <f t="shared" si="2"/>
        <v>0.20229885057471264</v>
      </c>
      <c r="S44" s="22">
        <f t="shared" si="3"/>
        <v>0.46666666666666667</v>
      </c>
      <c r="T44" s="7">
        <v>19</v>
      </c>
      <c r="U44" s="7">
        <v>54</v>
      </c>
      <c r="V44" s="7">
        <v>88</v>
      </c>
      <c r="W44" s="7">
        <v>203</v>
      </c>
    </row>
    <row r="45" spans="1:23" ht="15.75" thickBot="1">
      <c r="A45" s="7" t="s">
        <v>182</v>
      </c>
      <c r="B45" s="8" t="s">
        <v>183</v>
      </c>
      <c r="C45" s="7">
        <v>76</v>
      </c>
      <c r="D45" s="7">
        <v>29</v>
      </c>
      <c r="E45" s="7">
        <v>46</v>
      </c>
      <c r="F45" s="7" t="s">
        <v>76</v>
      </c>
      <c r="G45" s="7">
        <v>1</v>
      </c>
      <c r="H45" s="7">
        <v>293</v>
      </c>
      <c r="I45" s="7">
        <v>181</v>
      </c>
      <c r="J45" s="7">
        <v>107</v>
      </c>
      <c r="K45" s="7">
        <v>3</v>
      </c>
      <c r="L45" s="7">
        <v>2</v>
      </c>
      <c r="O45" s="8" t="s">
        <v>183</v>
      </c>
      <c r="P45" s="22">
        <f t="shared" si="0"/>
        <v>0.28999999999999998</v>
      </c>
      <c r="Q45" s="22">
        <f t="shared" si="1"/>
        <v>0.46</v>
      </c>
      <c r="R45" s="22">
        <f t="shared" si="2"/>
        <v>0.41609195402298849</v>
      </c>
      <c r="S45" s="22">
        <f t="shared" si="3"/>
        <v>0.24597701149425288</v>
      </c>
      <c r="T45" s="7">
        <v>29</v>
      </c>
      <c r="U45" s="7">
        <v>46</v>
      </c>
      <c r="V45" s="7">
        <v>181</v>
      </c>
      <c r="W45" s="7">
        <v>107</v>
      </c>
    </row>
    <row r="46" spans="1:23" ht="15.75" thickBot="1">
      <c r="A46" s="7" t="s">
        <v>184</v>
      </c>
      <c r="B46" s="8" t="s">
        <v>185</v>
      </c>
      <c r="C46" s="7">
        <v>76</v>
      </c>
      <c r="D46" s="7">
        <v>36</v>
      </c>
      <c r="E46" s="7">
        <v>39</v>
      </c>
      <c r="F46" s="7">
        <v>1</v>
      </c>
      <c r="G46" s="7" t="s">
        <v>76</v>
      </c>
      <c r="H46" s="7">
        <v>293</v>
      </c>
      <c r="I46" s="7">
        <v>156</v>
      </c>
      <c r="J46" s="7">
        <v>137</v>
      </c>
      <c r="K46" s="7" t="s">
        <v>76</v>
      </c>
      <c r="L46" s="7" t="s">
        <v>76</v>
      </c>
      <c r="O46" s="8" t="s">
        <v>185</v>
      </c>
      <c r="P46" s="22">
        <f t="shared" si="0"/>
        <v>0.36</v>
      </c>
      <c r="Q46" s="22">
        <f t="shared" si="1"/>
        <v>0.39</v>
      </c>
      <c r="R46" s="22">
        <f t="shared" si="2"/>
        <v>0.35862068965517241</v>
      </c>
      <c r="S46" s="22">
        <f t="shared" si="3"/>
        <v>0.31494252873563217</v>
      </c>
      <c r="T46" s="7">
        <v>36</v>
      </c>
      <c r="U46" s="7">
        <v>39</v>
      </c>
      <c r="V46" s="7">
        <v>156</v>
      </c>
      <c r="W46" s="7">
        <v>137</v>
      </c>
    </row>
    <row r="47" spans="1:23" ht="15.75" thickBot="1">
      <c r="A47" s="7" t="s">
        <v>186</v>
      </c>
      <c r="B47" s="8" t="s">
        <v>187</v>
      </c>
      <c r="C47" s="7">
        <v>76</v>
      </c>
      <c r="D47" s="7">
        <v>43</v>
      </c>
      <c r="E47" s="7">
        <v>33</v>
      </c>
      <c r="F47" s="7" t="s">
        <v>76</v>
      </c>
      <c r="G47" s="7" t="s">
        <v>76</v>
      </c>
      <c r="H47" s="7">
        <v>293</v>
      </c>
      <c r="I47" s="7">
        <v>150</v>
      </c>
      <c r="J47" s="7">
        <v>128</v>
      </c>
      <c r="K47" s="7">
        <v>14</v>
      </c>
      <c r="L47" s="7">
        <v>1</v>
      </c>
      <c r="O47" s="8" t="s">
        <v>187</v>
      </c>
      <c r="P47" s="22">
        <f t="shared" si="0"/>
        <v>0.43</v>
      </c>
      <c r="Q47" s="22">
        <f t="shared" si="1"/>
        <v>0.33</v>
      </c>
      <c r="R47" s="22">
        <f t="shared" si="2"/>
        <v>0.34482758620689657</v>
      </c>
      <c r="S47" s="22">
        <f t="shared" si="3"/>
        <v>0.29425287356321839</v>
      </c>
      <c r="T47" s="7">
        <v>43</v>
      </c>
      <c r="U47" s="7">
        <v>33</v>
      </c>
      <c r="V47" s="7">
        <v>150</v>
      </c>
      <c r="W47" s="7">
        <v>128</v>
      </c>
    </row>
    <row r="48" spans="1:23" ht="15.75" thickBot="1">
      <c r="A48" s="7" t="s">
        <v>188</v>
      </c>
      <c r="B48" s="8" t="s">
        <v>189</v>
      </c>
      <c r="C48" s="7">
        <v>76</v>
      </c>
      <c r="D48" s="7">
        <v>37</v>
      </c>
      <c r="E48" s="7">
        <v>37</v>
      </c>
      <c r="F48" s="7">
        <v>2</v>
      </c>
      <c r="G48" s="7" t="s">
        <v>76</v>
      </c>
      <c r="H48" s="7">
        <v>293</v>
      </c>
      <c r="I48" s="7">
        <v>130</v>
      </c>
      <c r="J48" s="7">
        <v>152</v>
      </c>
      <c r="K48" s="7">
        <v>11</v>
      </c>
      <c r="L48" s="7" t="s">
        <v>76</v>
      </c>
      <c r="O48" s="8" t="s">
        <v>189</v>
      </c>
      <c r="P48" s="22">
        <f t="shared" si="0"/>
        <v>0.37</v>
      </c>
      <c r="Q48" s="22">
        <f t="shared" si="1"/>
        <v>0.37</v>
      </c>
      <c r="R48" s="22">
        <f t="shared" si="2"/>
        <v>0.2988505747126437</v>
      </c>
      <c r="S48" s="22">
        <f t="shared" si="3"/>
        <v>0.34942528735632183</v>
      </c>
      <c r="T48" s="7">
        <v>37</v>
      </c>
      <c r="U48" s="7">
        <v>37</v>
      </c>
      <c r="V48" s="7">
        <v>130</v>
      </c>
      <c r="W48" s="7">
        <v>152</v>
      </c>
    </row>
    <row r="49" spans="1:23" ht="15.75" thickBot="1">
      <c r="A49" s="7" t="s">
        <v>190</v>
      </c>
      <c r="B49" s="8" t="s">
        <v>191</v>
      </c>
      <c r="C49" s="7">
        <v>76</v>
      </c>
      <c r="D49" s="7">
        <v>36</v>
      </c>
      <c r="E49" s="7">
        <v>40</v>
      </c>
      <c r="F49" s="7" t="s">
        <v>76</v>
      </c>
      <c r="G49" s="7" t="s">
        <v>76</v>
      </c>
      <c r="H49" s="7">
        <v>325</v>
      </c>
      <c r="I49" s="7">
        <v>200</v>
      </c>
      <c r="J49" s="7">
        <v>119</v>
      </c>
      <c r="K49" s="7">
        <v>6</v>
      </c>
      <c r="L49" s="7" t="s">
        <v>76</v>
      </c>
      <c r="O49" s="8" t="s">
        <v>191</v>
      </c>
      <c r="P49" s="22">
        <f t="shared" si="0"/>
        <v>0.36</v>
      </c>
      <c r="Q49" s="22">
        <f t="shared" si="1"/>
        <v>0.4</v>
      </c>
      <c r="R49" s="22">
        <f t="shared" si="2"/>
        <v>0.45977011494252873</v>
      </c>
      <c r="S49" s="22">
        <f t="shared" si="3"/>
        <v>0.27356321839080461</v>
      </c>
      <c r="T49" s="7">
        <v>36</v>
      </c>
      <c r="U49" s="7">
        <v>40</v>
      </c>
      <c r="V49" s="7">
        <v>200</v>
      </c>
      <c r="W49" s="7">
        <v>119</v>
      </c>
    </row>
    <row r="50" spans="1:23" ht="15.75" thickBot="1">
      <c r="A50" s="7" t="s">
        <v>192</v>
      </c>
      <c r="B50" s="8" t="s">
        <v>193</v>
      </c>
      <c r="C50" s="7">
        <v>76</v>
      </c>
      <c r="D50" s="7">
        <v>34</v>
      </c>
      <c r="E50" s="7">
        <v>41</v>
      </c>
      <c r="F50" s="7" t="s">
        <v>76</v>
      </c>
      <c r="G50" s="7">
        <v>1</v>
      </c>
      <c r="H50" s="7">
        <v>325</v>
      </c>
      <c r="I50" s="7">
        <v>182</v>
      </c>
      <c r="J50" s="7">
        <v>140</v>
      </c>
      <c r="K50" s="7">
        <v>2</v>
      </c>
      <c r="L50" s="7">
        <v>1</v>
      </c>
      <c r="O50" s="8" t="s">
        <v>193</v>
      </c>
      <c r="P50" s="22">
        <f t="shared" si="0"/>
        <v>0.34</v>
      </c>
      <c r="Q50" s="22">
        <f t="shared" si="1"/>
        <v>0.41</v>
      </c>
      <c r="R50" s="22">
        <f t="shared" si="2"/>
        <v>0.41839080459770117</v>
      </c>
      <c r="S50" s="22">
        <f t="shared" si="3"/>
        <v>0.32183908045977011</v>
      </c>
      <c r="T50" s="7">
        <v>34</v>
      </c>
      <c r="U50" s="7">
        <v>41</v>
      </c>
      <c r="V50" s="7">
        <v>182</v>
      </c>
      <c r="W50" s="7">
        <v>140</v>
      </c>
    </row>
    <row r="51" spans="1:23" ht="15.75" thickBot="1">
      <c r="A51" s="7" t="s">
        <v>194</v>
      </c>
      <c r="B51" s="8" t="s">
        <v>195</v>
      </c>
      <c r="C51" s="7">
        <v>76</v>
      </c>
      <c r="D51" s="7">
        <v>37</v>
      </c>
      <c r="E51" s="7">
        <v>39</v>
      </c>
      <c r="F51" s="7" t="s">
        <v>76</v>
      </c>
      <c r="G51" s="7" t="s">
        <v>76</v>
      </c>
      <c r="H51" s="7">
        <v>325</v>
      </c>
      <c r="I51" s="7">
        <v>170</v>
      </c>
      <c r="J51" s="7">
        <v>151</v>
      </c>
      <c r="K51" s="7">
        <v>4</v>
      </c>
      <c r="L51" s="7" t="s">
        <v>76</v>
      </c>
      <c r="O51" s="8" t="s">
        <v>195</v>
      </c>
      <c r="P51" s="22">
        <f t="shared" si="0"/>
        <v>0.37</v>
      </c>
      <c r="Q51" s="22">
        <f t="shared" si="1"/>
        <v>0.39</v>
      </c>
      <c r="R51" s="22">
        <f t="shared" si="2"/>
        <v>0.39080459770114945</v>
      </c>
      <c r="S51" s="22">
        <f t="shared" si="3"/>
        <v>0.3471264367816092</v>
      </c>
      <c r="T51" s="7">
        <v>37</v>
      </c>
      <c r="U51" s="7">
        <v>39</v>
      </c>
      <c r="V51" s="7">
        <v>170</v>
      </c>
      <c r="W51" s="7">
        <v>151</v>
      </c>
    </row>
    <row r="52" spans="1:23" ht="15.75" thickBot="1">
      <c r="A52" s="7" t="s">
        <v>196</v>
      </c>
      <c r="B52" s="8" t="s">
        <v>197</v>
      </c>
      <c r="C52" s="7">
        <v>84</v>
      </c>
      <c r="D52" s="7">
        <v>37</v>
      </c>
      <c r="E52" s="7">
        <v>47</v>
      </c>
      <c r="F52" s="7" t="s">
        <v>76</v>
      </c>
      <c r="G52" s="7" t="s">
        <v>76</v>
      </c>
      <c r="H52" s="7">
        <v>330</v>
      </c>
      <c r="I52" s="7">
        <v>156</v>
      </c>
      <c r="J52" s="7">
        <v>173</v>
      </c>
      <c r="K52" s="7">
        <v>1</v>
      </c>
      <c r="L52" s="7" t="s">
        <v>76</v>
      </c>
      <c r="O52" s="8" t="s">
        <v>197</v>
      </c>
      <c r="P52" s="22">
        <f t="shared" si="0"/>
        <v>0.37</v>
      </c>
      <c r="Q52" s="22">
        <f t="shared" si="1"/>
        <v>0.47</v>
      </c>
      <c r="R52" s="22">
        <f t="shared" si="2"/>
        <v>0.35862068965517241</v>
      </c>
      <c r="S52" s="22">
        <f t="shared" si="3"/>
        <v>0.39770114942528734</v>
      </c>
      <c r="T52" s="7">
        <v>37</v>
      </c>
      <c r="U52" s="7">
        <v>47</v>
      </c>
      <c r="V52" s="7">
        <v>156</v>
      </c>
      <c r="W52" s="7">
        <v>173</v>
      </c>
    </row>
    <row r="53" spans="1:23" ht="15.75" thickBot="1">
      <c r="A53" s="7" t="s">
        <v>198</v>
      </c>
      <c r="B53" s="8" t="s">
        <v>199</v>
      </c>
      <c r="C53" s="7">
        <v>88</v>
      </c>
      <c r="D53" s="7">
        <v>39</v>
      </c>
      <c r="E53" s="7">
        <v>47</v>
      </c>
      <c r="F53" s="7">
        <v>2</v>
      </c>
      <c r="G53" s="7" t="s">
        <v>76</v>
      </c>
      <c r="H53" s="7">
        <v>333</v>
      </c>
      <c r="I53" s="7">
        <v>231</v>
      </c>
      <c r="J53" s="7">
        <v>88</v>
      </c>
      <c r="K53" s="7">
        <v>14</v>
      </c>
      <c r="L53" s="7" t="s">
        <v>76</v>
      </c>
      <c r="O53" s="8" t="s">
        <v>199</v>
      </c>
      <c r="P53" s="22">
        <f t="shared" si="0"/>
        <v>0.39</v>
      </c>
      <c r="Q53" s="22">
        <f t="shared" si="1"/>
        <v>0.47</v>
      </c>
      <c r="R53" s="22">
        <f t="shared" si="2"/>
        <v>0.53103448275862064</v>
      </c>
      <c r="S53" s="22">
        <f t="shared" si="3"/>
        <v>0.20229885057471264</v>
      </c>
      <c r="T53" s="7">
        <v>39</v>
      </c>
      <c r="U53" s="7">
        <v>47</v>
      </c>
      <c r="V53" s="7">
        <v>231</v>
      </c>
      <c r="W53" s="7">
        <v>88</v>
      </c>
    </row>
    <row r="54" spans="1:23" ht="15.75" thickBot="1">
      <c r="A54" s="7" t="s">
        <v>200</v>
      </c>
      <c r="B54" s="8" t="s">
        <v>201</v>
      </c>
      <c r="C54" s="7">
        <v>88</v>
      </c>
      <c r="D54" s="7">
        <v>44</v>
      </c>
      <c r="E54" s="7">
        <v>38</v>
      </c>
      <c r="F54" s="7">
        <v>3</v>
      </c>
      <c r="G54" s="7">
        <v>3</v>
      </c>
      <c r="H54" s="7">
        <v>356</v>
      </c>
      <c r="I54" s="7">
        <v>220</v>
      </c>
      <c r="J54" s="7">
        <v>126</v>
      </c>
      <c r="K54" s="7">
        <v>10</v>
      </c>
      <c r="L54" s="7" t="s">
        <v>76</v>
      </c>
      <c r="O54" s="8" t="s">
        <v>201</v>
      </c>
      <c r="P54" s="22">
        <f t="shared" si="0"/>
        <v>0.44</v>
      </c>
      <c r="Q54" s="22">
        <f t="shared" si="1"/>
        <v>0.38</v>
      </c>
      <c r="R54" s="22">
        <f t="shared" si="2"/>
        <v>0.50574712643678166</v>
      </c>
      <c r="S54" s="22">
        <f t="shared" si="3"/>
        <v>0.28965517241379313</v>
      </c>
      <c r="T54" s="7">
        <v>44</v>
      </c>
      <c r="U54" s="7">
        <v>38</v>
      </c>
      <c r="V54" s="7">
        <v>220</v>
      </c>
      <c r="W54" s="7">
        <v>126</v>
      </c>
    </row>
    <row r="55" spans="1:23" ht="15.75" thickBot="1">
      <c r="A55" s="7" t="s">
        <v>202</v>
      </c>
      <c r="B55" s="8" t="s">
        <v>203</v>
      </c>
      <c r="C55" s="7">
        <v>88</v>
      </c>
      <c r="D55" s="7">
        <v>39</v>
      </c>
      <c r="E55" s="7">
        <v>44</v>
      </c>
      <c r="F55" s="7">
        <v>5</v>
      </c>
      <c r="G55" s="7" t="s">
        <v>76</v>
      </c>
      <c r="H55" s="7">
        <v>357</v>
      </c>
      <c r="I55" s="7">
        <v>104</v>
      </c>
      <c r="J55" s="7">
        <v>246</v>
      </c>
      <c r="K55" s="7">
        <v>7</v>
      </c>
      <c r="L55" s="7" t="s">
        <v>76</v>
      </c>
      <c r="O55" s="8" t="s">
        <v>203</v>
      </c>
      <c r="P55" s="22">
        <f t="shared" si="0"/>
        <v>0.39</v>
      </c>
      <c r="Q55" s="22">
        <f t="shared" si="1"/>
        <v>0.44</v>
      </c>
      <c r="R55" s="22">
        <f t="shared" si="2"/>
        <v>0.23908045977011494</v>
      </c>
      <c r="S55" s="22">
        <f t="shared" si="3"/>
        <v>0.56551724137931036</v>
      </c>
      <c r="T55" s="7">
        <v>39</v>
      </c>
      <c r="U55" s="7">
        <v>44</v>
      </c>
      <c r="V55" s="7">
        <v>104</v>
      </c>
      <c r="W55" s="7">
        <v>246</v>
      </c>
    </row>
    <row r="56" spans="1:23" ht="15.75" thickBot="1">
      <c r="A56" s="7" t="s">
        <v>204</v>
      </c>
      <c r="B56" s="8" t="s">
        <v>205</v>
      </c>
      <c r="C56" s="7">
        <v>90</v>
      </c>
      <c r="D56" s="7">
        <v>34</v>
      </c>
      <c r="E56" s="7">
        <v>46</v>
      </c>
      <c r="F56" s="7">
        <v>10</v>
      </c>
      <c r="G56" s="7" t="s">
        <v>76</v>
      </c>
      <c r="H56" s="7">
        <v>357</v>
      </c>
      <c r="I56" s="7">
        <v>134</v>
      </c>
      <c r="J56" s="7">
        <v>206</v>
      </c>
      <c r="K56" s="7">
        <v>16</v>
      </c>
      <c r="L56" s="7">
        <v>1</v>
      </c>
      <c r="O56" s="8" t="s">
        <v>205</v>
      </c>
      <c r="P56" s="22">
        <f t="shared" si="0"/>
        <v>0.34</v>
      </c>
      <c r="Q56" s="22">
        <f t="shared" si="1"/>
        <v>0.46</v>
      </c>
      <c r="R56" s="22">
        <f t="shared" si="2"/>
        <v>0.30804597701149428</v>
      </c>
      <c r="S56" s="22">
        <f t="shared" si="3"/>
        <v>0.47356321839080462</v>
      </c>
      <c r="T56" s="7">
        <v>34</v>
      </c>
      <c r="U56" s="7">
        <v>46</v>
      </c>
      <c r="V56" s="7">
        <v>134</v>
      </c>
      <c r="W56" s="7">
        <v>206</v>
      </c>
    </row>
    <row r="57" spans="1:23" ht="15.75" thickBot="1">
      <c r="A57" s="7" t="s">
        <v>206</v>
      </c>
      <c r="B57" s="8" t="s">
        <v>207</v>
      </c>
      <c r="C57" s="7">
        <v>90</v>
      </c>
      <c r="D57" s="7">
        <v>26</v>
      </c>
      <c r="E57" s="7">
        <v>53</v>
      </c>
      <c r="F57" s="7">
        <v>11</v>
      </c>
      <c r="G57" s="7" t="s">
        <v>76</v>
      </c>
      <c r="H57" s="7">
        <v>357</v>
      </c>
      <c r="I57" s="7">
        <v>163</v>
      </c>
      <c r="J57" s="7">
        <v>185</v>
      </c>
      <c r="K57" s="7">
        <v>9</v>
      </c>
      <c r="L57" s="7" t="s">
        <v>76</v>
      </c>
      <c r="O57" s="8" t="s">
        <v>207</v>
      </c>
      <c r="P57" s="22">
        <f t="shared" si="0"/>
        <v>0.26</v>
      </c>
      <c r="Q57" s="22">
        <f t="shared" si="1"/>
        <v>0.53</v>
      </c>
      <c r="R57" s="22">
        <f t="shared" si="2"/>
        <v>0.37471264367816093</v>
      </c>
      <c r="S57" s="22">
        <f t="shared" si="3"/>
        <v>0.42528735632183906</v>
      </c>
      <c r="T57" s="7">
        <v>26</v>
      </c>
      <c r="U57" s="7">
        <v>53</v>
      </c>
      <c r="V57" s="7">
        <v>163</v>
      </c>
      <c r="W57" s="7">
        <v>185</v>
      </c>
    </row>
    <row r="58" spans="1:23" ht="15.75" thickBot="1">
      <c r="A58" s="7" t="s">
        <v>208</v>
      </c>
      <c r="B58" s="8" t="s">
        <v>209</v>
      </c>
      <c r="C58" s="7">
        <v>90</v>
      </c>
      <c r="D58" s="7">
        <v>29</v>
      </c>
      <c r="E58" s="7">
        <v>56</v>
      </c>
      <c r="F58" s="7">
        <v>3</v>
      </c>
      <c r="G58" s="7">
        <v>2</v>
      </c>
      <c r="H58" s="7">
        <v>357</v>
      </c>
      <c r="I58" s="7">
        <v>153</v>
      </c>
      <c r="J58" s="7">
        <v>198</v>
      </c>
      <c r="K58" s="7">
        <v>5</v>
      </c>
      <c r="L58" s="7">
        <v>1</v>
      </c>
      <c r="O58" s="8" t="s">
        <v>209</v>
      </c>
      <c r="P58" s="22">
        <f t="shared" si="0"/>
        <v>0.28999999999999998</v>
      </c>
      <c r="Q58" s="22">
        <f t="shared" si="1"/>
        <v>0.56000000000000005</v>
      </c>
      <c r="R58" s="22">
        <f t="shared" si="2"/>
        <v>0.35172413793103446</v>
      </c>
      <c r="S58" s="22">
        <f t="shared" si="3"/>
        <v>0.45517241379310347</v>
      </c>
      <c r="T58" s="7">
        <v>29</v>
      </c>
      <c r="U58" s="7">
        <v>56</v>
      </c>
      <c r="V58" s="7">
        <v>153</v>
      </c>
      <c r="W58" s="7">
        <v>198</v>
      </c>
    </row>
    <row r="59" spans="1:23" ht="15.75" thickBot="1">
      <c r="A59" s="7" t="s">
        <v>210</v>
      </c>
      <c r="B59" s="8" t="s">
        <v>211</v>
      </c>
      <c r="C59" s="7">
        <v>90</v>
      </c>
      <c r="D59" s="7">
        <v>32</v>
      </c>
      <c r="E59" s="7">
        <v>58</v>
      </c>
      <c r="F59" s="7" t="s">
        <v>76</v>
      </c>
      <c r="G59" s="7" t="s">
        <v>76</v>
      </c>
      <c r="H59" s="7">
        <v>386</v>
      </c>
      <c r="I59" s="7">
        <v>178</v>
      </c>
      <c r="J59" s="7">
        <v>207</v>
      </c>
      <c r="K59" s="7" t="s">
        <v>76</v>
      </c>
      <c r="L59" s="7">
        <v>1</v>
      </c>
      <c r="O59" s="8" t="s">
        <v>211</v>
      </c>
      <c r="P59" s="22">
        <f t="shared" si="0"/>
        <v>0.32</v>
      </c>
      <c r="Q59" s="22">
        <f t="shared" si="1"/>
        <v>0.57999999999999996</v>
      </c>
      <c r="R59" s="22">
        <f t="shared" si="2"/>
        <v>0.4091954022988506</v>
      </c>
      <c r="S59" s="22">
        <f t="shared" si="3"/>
        <v>0.47586206896551725</v>
      </c>
      <c r="T59" s="7">
        <v>32</v>
      </c>
      <c r="U59" s="7">
        <v>58</v>
      </c>
      <c r="V59" s="7">
        <v>178</v>
      </c>
      <c r="W59" s="7">
        <v>207</v>
      </c>
    </row>
    <row r="60" spans="1:23" ht="15.75" thickBot="1">
      <c r="A60" s="7" t="s">
        <v>212</v>
      </c>
      <c r="B60" s="8" t="s">
        <v>213</v>
      </c>
      <c r="C60" s="7">
        <v>90</v>
      </c>
      <c r="D60" s="7">
        <v>32</v>
      </c>
      <c r="E60" s="7">
        <v>58</v>
      </c>
      <c r="F60" s="7" t="s">
        <v>76</v>
      </c>
      <c r="G60" s="7" t="s">
        <v>76</v>
      </c>
      <c r="H60" s="7">
        <v>386</v>
      </c>
      <c r="I60" s="7">
        <v>136</v>
      </c>
      <c r="J60" s="7">
        <v>250</v>
      </c>
      <c r="K60" s="7" t="s">
        <v>76</v>
      </c>
      <c r="L60" s="7" t="s">
        <v>76</v>
      </c>
      <c r="O60" s="8" t="s">
        <v>213</v>
      </c>
      <c r="P60" s="22">
        <f t="shared" si="0"/>
        <v>0.32</v>
      </c>
      <c r="Q60" s="22">
        <f t="shared" si="1"/>
        <v>0.57999999999999996</v>
      </c>
      <c r="R60" s="22">
        <f t="shared" si="2"/>
        <v>0.31264367816091954</v>
      </c>
      <c r="S60" s="22">
        <f t="shared" si="3"/>
        <v>0.57471264367816088</v>
      </c>
      <c r="T60" s="7">
        <v>32</v>
      </c>
      <c r="U60" s="7">
        <v>58</v>
      </c>
      <c r="V60" s="7">
        <v>136</v>
      </c>
      <c r="W60" s="7">
        <v>250</v>
      </c>
    </row>
    <row r="61" spans="1:23" ht="15.75" thickBot="1">
      <c r="A61" s="7" t="s">
        <v>214</v>
      </c>
      <c r="B61" s="8" t="s">
        <v>215</v>
      </c>
      <c r="C61" s="7">
        <v>92</v>
      </c>
      <c r="D61" s="7">
        <v>29</v>
      </c>
      <c r="E61" s="7">
        <v>61</v>
      </c>
      <c r="F61" s="7" t="s">
        <v>76</v>
      </c>
      <c r="G61" s="7">
        <v>2</v>
      </c>
      <c r="H61" s="7">
        <v>386</v>
      </c>
      <c r="I61" s="7">
        <v>164</v>
      </c>
      <c r="J61" s="7">
        <v>222</v>
      </c>
      <c r="K61" s="7" t="s">
        <v>76</v>
      </c>
      <c r="L61" s="7" t="s">
        <v>76</v>
      </c>
      <c r="O61" s="8" t="s">
        <v>215</v>
      </c>
      <c r="P61" s="22">
        <f t="shared" si="0"/>
        <v>0.28999999999999998</v>
      </c>
      <c r="Q61" s="22">
        <f t="shared" si="1"/>
        <v>0.61</v>
      </c>
      <c r="R61" s="22">
        <f t="shared" si="2"/>
        <v>0.37701149425287356</v>
      </c>
      <c r="S61" s="22">
        <f t="shared" si="3"/>
        <v>0.51034482758620692</v>
      </c>
      <c r="T61" s="7">
        <v>29</v>
      </c>
      <c r="U61" s="7">
        <v>61</v>
      </c>
      <c r="V61" s="7">
        <v>164</v>
      </c>
      <c r="W61" s="7">
        <v>222</v>
      </c>
    </row>
    <row r="62" spans="1:23" ht="15.75" thickBot="1">
      <c r="A62" s="7" t="s">
        <v>216</v>
      </c>
      <c r="B62" s="8" t="s">
        <v>217</v>
      </c>
      <c r="C62" s="7">
        <v>92</v>
      </c>
      <c r="D62" s="7">
        <v>32</v>
      </c>
      <c r="E62" s="7">
        <v>59</v>
      </c>
      <c r="F62" s="7" t="s">
        <v>76</v>
      </c>
      <c r="G62" s="7">
        <v>1</v>
      </c>
      <c r="H62" s="7">
        <v>391</v>
      </c>
      <c r="I62" s="7">
        <v>172</v>
      </c>
      <c r="J62" s="7">
        <v>219</v>
      </c>
      <c r="K62" s="7" t="s">
        <v>76</v>
      </c>
      <c r="L62" s="7" t="s">
        <v>76</v>
      </c>
      <c r="O62" s="8" t="s">
        <v>217</v>
      </c>
      <c r="P62" s="22">
        <f t="shared" si="0"/>
        <v>0.32</v>
      </c>
      <c r="Q62" s="22">
        <f t="shared" si="1"/>
        <v>0.59</v>
      </c>
      <c r="R62" s="22">
        <f t="shared" si="2"/>
        <v>0.39540229885057471</v>
      </c>
      <c r="S62" s="22">
        <f t="shared" si="3"/>
        <v>0.50344827586206897</v>
      </c>
      <c r="T62" s="7">
        <v>32</v>
      </c>
      <c r="U62" s="7">
        <v>59</v>
      </c>
      <c r="V62" s="7">
        <v>172</v>
      </c>
      <c r="W62" s="7">
        <v>219</v>
      </c>
    </row>
    <row r="63" spans="1:23" ht="15.75" thickBot="1">
      <c r="A63" s="7" t="s">
        <v>218</v>
      </c>
      <c r="B63" s="8" t="s">
        <v>219</v>
      </c>
      <c r="C63" s="7">
        <v>92</v>
      </c>
      <c r="D63" s="7">
        <v>42</v>
      </c>
      <c r="E63" s="7">
        <v>49</v>
      </c>
      <c r="F63" s="7" t="s">
        <v>76</v>
      </c>
      <c r="G63" s="7">
        <v>1</v>
      </c>
      <c r="H63" s="7">
        <v>391</v>
      </c>
      <c r="I63" s="7">
        <v>228</v>
      </c>
      <c r="J63" s="7">
        <v>162</v>
      </c>
      <c r="K63" s="7">
        <v>1</v>
      </c>
      <c r="L63" s="7" t="s">
        <v>76</v>
      </c>
      <c r="O63" s="8" t="s">
        <v>219</v>
      </c>
      <c r="P63" s="22">
        <f t="shared" si="0"/>
        <v>0.42</v>
      </c>
      <c r="Q63" s="22">
        <f t="shared" si="1"/>
        <v>0.49</v>
      </c>
      <c r="R63" s="22">
        <f t="shared" si="2"/>
        <v>0.52413793103448281</v>
      </c>
      <c r="S63" s="22">
        <f t="shared" si="3"/>
        <v>0.3724137931034483</v>
      </c>
      <c r="T63" s="7">
        <v>42</v>
      </c>
      <c r="U63" s="7">
        <v>49</v>
      </c>
      <c r="V63" s="7">
        <v>228</v>
      </c>
      <c r="W63" s="7">
        <v>162</v>
      </c>
    </row>
    <row r="64" spans="1:23" ht="15.75" thickBot="1">
      <c r="A64" s="7" t="s">
        <v>220</v>
      </c>
      <c r="B64" s="8" t="s">
        <v>221</v>
      </c>
      <c r="C64" s="7">
        <v>96</v>
      </c>
      <c r="D64" s="7">
        <v>51</v>
      </c>
      <c r="E64" s="7">
        <v>44</v>
      </c>
      <c r="F64" s="7">
        <v>1</v>
      </c>
      <c r="G64" s="7" t="s">
        <v>76</v>
      </c>
      <c r="H64" s="7">
        <v>435</v>
      </c>
      <c r="I64" s="7">
        <v>290</v>
      </c>
      <c r="J64" s="7">
        <v>127</v>
      </c>
      <c r="K64" s="7">
        <v>18</v>
      </c>
      <c r="L64" s="7" t="s">
        <v>76</v>
      </c>
      <c r="O64" s="8" t="s">
        <v>221</v>
      </c>
      <c r="P64" s="22">
        <f t="shared" si="0"/>
        <v>0.51</v>
      </c>
      <c r="Q64" s="22">
        <f t="shared" si="1"/>
        <v>0.44</v>
      </c>
      <c r="R64" s="22">
        <f t="shared" si="2"/>
        <v>0.66666666666666663</v>
      </c>
      <c r="S64" s="22">
        <f t="shared" si="3"/>
        <v>0.29195402298850576</v>
      </c>
      <c r="T64" s="7">
        <v>51</v>
      </c>
      <c r="U64" s="7">
        <v>44</v>
      </c>
      <c r="V64" s="7">
        <v>290</v>
      </c>
      <c r="W64" s="7">
        <v>127</v>
      </c>
    </row>
    <row r="65" spans="1:23" ht="15.75" thickBot="1">
      <c r="A65" s="7" t="s">
        <v>222</v>
      </c>
      <c r="B65" s="8" t="s">
        <v>223</v>
      </c>
      <c r="C65" s="7">
        <v>96</v>
      </c>
      <c r="D65" s="7">
        <v>56</v>
      </c>
      <c r="E65" s="7">
        <v>39</v>
      </c>
      <c r="F65" s="7">
        <v>1</v>
      </c>
      <c r="G65" s="7" t="s">
        <v>76</v>
      </c>
      <c r="H65" s="7">
        <v>435</v>
      </c>
      <c r="I65" s="7">
        <v>231</v>
      </c>
      <c r="J65" s="7">
        <v>193</v>
      </c>
      <c r="K65" s="7">
        <v>8</v>
      </c>
      <c r="L65" s="7">
        <v>3</v>
      </c>
      <c r="O65" s="8" t="s">
        <v>223</v>
      </c>
      <c r="P65" s="22">
        <f t="shared" si="0"/>
        <v>0.56000000000000005</v>
      </c>
      <c r="Q65" s="22">
        <f t="shared" si="1"/>
        <v>0.39</v>
      </c>
      <c r="R65" s="22">
        <f t="shared" si="2"/>
        <v>0.53103448275862064</v>
      </c>
      <c r="S65" s="22">
        <f t="shared" si="3"/>
        <v>0.44367816091954021</v>
      </c>
      <c r="T65" s="7">
        <v>56</v>
      </c>
      <c r="U65" s="7">
        <v>39</v>
      </c>
      <c r="V65" s="7">
        <v>231</v>
      </c>
      <c r="W65" s="7">
        <v>193</v>
      </c>
    </row>
    <row r="66" spans="1:23" ht="15.75" thickBot="1">
      <c r="A66" s="7" t="s">
        <v>224</v>
      </c>
      <c r="B66" s="8" t="s">
        <v>225</v>
      </c>
      <c r="C66" s="7">
        <v>96</v>
      </c>
      <c r="D66" s="7">
        <v>53</v>
      </c>
      <c r="E66" s="7">
        <v>42</v>
      </c>
      <c r="F66" s="7">
        <v>1</v>
      </c>
      <c r="G66" s="7" t="s">
        <v>76</v>
      </c>
      <c r="H66" s="7">
        <v>435</v>
      </c>
      <c r="I66" s="7">
        <v>210</v>
      </c>
      <c r="J66" s="7">
        <v>216</v>
      </c>
      <c r="K66" s="7">
        <v>9</v>
      </c>
      <c r="L66" s="7" t="s">
        <v>76</v>
      </c>
      <c r="O66" s="8" t="s">
        <v>225</v>
      </c>
      <c r="P66" s="22">
        <f t="shared" si="0"/>
        <v>0.53</v>
      </c>
      <c r="Q66" s="22">
        <f t="shared" si="1"/>
        <v>0.42</v>
      </c>
      <c r="R66" s="22">
        <f t="shared" si="2"/>
        <v>0.48275862068965519</v>
      </c>
      <c r="S66" s="22">
        <f t="shared" si="3"/>
        <v>0.49655172413793103</v>
      </c>
      <c r="T66" s="7">
        <v>53</v>
      </c>
      <c r="U66" s="7">
        <v>42</v>
      </c>
      <c r="V66" s="7">
        <v>210</v>
      </c>
      <c r="W66" s="7">
        <v>216</v>
      </c>
    </row>
    <row r="67" spans="1:23" ht="15.75" thickBot="1">
      <c r="A67" s="7" t="s">
        <v>226</v>
      </c>
      <c r="B67" s="8" t="s">
        <v>227</v>
      </c>
      <c r="C67" s="7">
        <v>96</v>
      </c>
      <c r="D67" s="7">
        <v>47</v>
      </c>
      <c r="E67" s="7">
        <v>48</v>
      </c>
      <c r="F67" s="7">
        <v>1</v>
      </c>
      <c r="G67" s="7" t="s">
        <v>76</v>
      </c>
      <c r="H67" s="7">
        <v>435</v>
      </c>
      <c r="I67" s="7">
        <v>191</v>
      </c>
      <c r="J67" s="7">
        <v>237</v>
      </c>
      <c r="K67" s="7">
        <v>7</v>
      </c>
      <c r="L67" s="7" t="s">
        <v>76</v>
      </c>
      <c r="O67" s="8" t="s">
        <v>227</v>
      </c>
      <c r="P67" s="22">
        <f t="shared" si="0"/>
        <v>0.47</v>
      </c>
      <c r="Q67" s="22">
        <f t="shared" si="1"/>
        <v>0.48</v>
      </c>
      <c r="R67" s="22">
        <f t="shared" si="2"/>
        <v>0.43908045977011495</v>
      </c>
      <c r="S67" s="22">
        <f t="shared" si="3"/>
        <v>0.54482758620689653</v>
      </c>
      <c r="T67" s="7">
        <v>47</v>
      </c>
      <c r="U67" s="7">
        <v>48</v>
      </c>
      <c r="V67" s="7">
        <v>191</v>
      </c>
      <c r="W67" s="7">
        <v>237</v>
      </c>
    </row>
    <row r="68" spans="1:23" ht="15.75" thickBot="1">
      <c r="A68" s="7" t="s">
        <v>228</v>
      </c>
      <c r="B68" s="8" t="s">
        <v>229</v>
      </c>
      <c r="C68" s="7">
        <v>96</v>
      </c>
      <c r="D68" s="7">
        <v>37</v>
      </c>
      <c r="E68" s="7">
        <v>59</v>
      </c>
      <c r="F68" s="7" t="s">
        <v>76</v>
      </c>
      <c r="G68" s="7" t="s">
        <v>76</v>
      </c>
      <c r="H68" s="7">
        <v>435</v>
      </c>
      <c r="I68" s="7">
        <v>132</v>
      </c>
      <c r="J68" s="7">
        <v>300</v>
      </c>
      <c r="K68" s="7">
        <v>1</v>
      </c>
      <c r="L68" s="7">
        <v>2</v>
      </c>
      <c r="O68" s="8" t="s">
        <v>229</v>
      </c>
      <c r="P68" s="22">
        <f t="shared" si="0"/>
        <v>0.37</v>
      </c>
      <c r="Q68" s="22">
        <f t="shared" si="1"/>
        <v>0.59</v>
      </c>
      <c r="R68" s="22">
        <f t="shared" si="2"/>
        <v>0.30344827586206896</v>
      </c>
      <c r="S68" s="22">
        <f t="shared" si="3"/>
        <v>0.68965517241379315</v>
      </c>
      <c r="T68" s="7">
        <v>37</v>
      </c>
      <c r="U68" s="7">
        <v>59</v>
      </c>
      <c r="V68" s="7">
        <v>132</v>
      </c>
      <c r="W68" s="7">
        <v>300</v>
      </c>
    </row>
    <row r="69" spans="1:23" ht="15.75" thickBot="1">
      <c r="A69" s="7" t="s">
        <v>230</v>
      </c>
      <c r="B69" s="8" t="s">
        <v>231</v>
      </c>
      <c r="C69" s="7">
        <v>96</v>
      </c>
      <c r="D69" s="7">
        <v>43</v>
      </c>
      <c r="E69" s="7">
        <v>51</v>
      </c>
      <c r="F69" s="7">
        <v>2</v>
      </c>
      <c r="G69" s="7" t="s">
        <v>76</v>
      </c>
      <c r="H69" s="7">
        <v>435</v>
      </c>
      <c r="I69" s="7">
        <v>207</v>
      </c>
      <c r="J69" s="7">
        <v>225</v>
      </c>
      <c r="K69" s="7">
        <v>3</v>
      </c>
      <c r="L69" s="7" t="s">
        <v>76</v>
      </c>
      <c r="O69" s="8" t="s">
        <v>231</v>
      </c>
      <c r="P69" s="22">
        <f t="shared" si="0"/>
        <v>0.43</v>
      </c>
      <c r="Q69" s="22">
        <f t="shared" si="1"/>
        <v>0.51</v>
      </c>
      <c r="R69" s="22">
        <f t="shared" si="2"/>
        <v>0.47586206896551725</v>
      </c>
      <c r="S69" s="22">
        <f t="shared" si="3"/>
        <v>0.51724137931034486</v>
      </c>
      <c r="T69" s="7">
        <v>43</v>
      </c>
      <c r="U69" s="7">
        <v>51</v>
      </c>
      <c r="V69" s="7">
        <v>207</v>
      </c>
      <c r="W69" s="7">
        <v>225</v>
      </c>
    </row>
    <row r="70" spans="1:23" ht="15.75" thickBot="1">
      <c r="A70" s="7" t="s">
        <v>232</v>
      </c>
      <c r="B70" s="8" t="s">
        <v>233</v>
      </c>
      <c r="C70" s="7">
        <v>96</v>
      </c>
      <c r="D70" s="7">
        <v>40</v>
      </c>
      <c r="E70" s="7">
        <v>54</v>
      </c>
      <c r="F70" s="7">
        <v>1</v>
      </c>
      <c r="G70" s="7">
        <v>1</v>
      </c>
      <c r="H70" s="7">
        <v>435</v>
      </c>
      <c r="I70" s="7">
        <v>183</v>
      </c>
      <c r="J70" s="7">
        <v>247</v>
      </c>
      <c r="K70" s="7">
        <v>5</v>
      </c>
      <c r="L70" s="7" t="s">
        <v>76</v>
      </c>
      <c r="O70" s="8" t="s">
        <v>233</v>
      </c>
      <c r="P70" s="22">
        <f t="shared" si="0"/>
        <v>0.4</v>
      </c>
      <c r="Q70" s="22">
        <f t="shared" si="1"/>
        <v>0.54</v>
      </c>
      <c r="R70" s="22">
        <f t="shared" si="2"/>
        <v>0.4206896551724138</v>
      </c>
      <c r="S70" s="22">
        <f t="shared" si="3"/>
        <v>0.56781609195402294</v>
      </c>
      <c r="T70" s="7">
        <v>40</v>
      </c>
      <c r="U70" s="7">
        <v>54</v>
      </c>
      <c r="V70" s="7">
        <v>183</v>
      </c>
      <c r="W70" s="7">
        <v>247</v>
      </c>
    </row>
    <row r="71" spans="1:23" ht="15.75" thickBot="1">
      <c r="A71" s="7" t="s">
        <v>234</v>
      </c>
      <c r="B71" s="8" t="s">
        <v>235</v>
      </c>
      <c r="C71" s="7">
        <v>96</v>
      </c>
      <c r="D71" s="7">
        <v>47</v>
      </c>
      <c r="E71" s="7">
        <v>48</v>
      </c>
      <c r="F71" s="7">
        <v>1</v>
      </c>
      <c r="G71" s="7" t="s">
        <v>76</v>
      </c>
      <c r="H71" s="7">
        <v>435</v>
      </c>
      <c r="I71" s="7">
        <v>195</v>
      </c>
      <c r="J71" s="7">
        <v>237</v>
      </c>
      <c r="K71" s="7">
        <v>3</v>
      </c>
      <c r="L71" s="7" t="s">
        <v>76</v>
      </c>
      <c r="O71" s="8" t="s">
        <v>235</v>
      </c>
      <c r="P71" s="22">
        <f t="shared" si="0"/>
        <v>0.47</v>
      </c>
      <c r="Q71" s="22">
        <f t="shared" si="1"/>
        <v>0.48</v>
      </c>
      <c r="R71" s="22">
        <f t="shared" si="2"/>
        <v>0.44827586206896552</v>
      </c>
      <c r="S71" s="22">
        <f t="shared" si="3"/>
        <v>0.54482758620689653</v>
      </c>
      <c r="T71" s="7">
        <v>47</v>
      </c>
      <c r="U71" s="7">
        <v>48</v>
      </c>
      <c r="V71" s="7">
        <v>195</v>
      </c>
      <c r="W71" s="7">
        <v>237</v>
      </c>
    </row>
    <row r="72" spans="1:23" ht="15.75" thickBot="1">
      <c r="A72" s="7" t="s">
        <v>236</v>
      </c>
      <c r="B72" s="8" t="s">
        <v>237</v>
      </c>
      <c r="C72" s="7">
        <v>96</v>
      </c>
      <c r="D72" s="7">
        <v>39</v>
      </c>
      <c r="E72" s="7">
        <v>56</v>
      </c>
      <c r="F72" s="7">
        <v>1</v>
      </c>
      <c r="G72" s="7" t="s">
        <v>76</v>
      </c>
      <c r="H72" s="7">
        <v>435</v>
      </c>
      <c r="I72" s="7">
        <v>163</v>
      </c>
      <c r="J72" s="7">
        <v>267</v>
      </c>
      <c r="K72" s="7">
        <v>1</v>
      </c>
      <c r="L72" s="7">
        <v>4</v>
      </c>
      <c r="O72" s="8" t="s">
        <v>237</v>
      </c>
      <c r="P72" s="22">
        <f t="shared" si="0"/>
        <v>0.39</v>
      </c>
      <c r="Q72" s="22">
        <f t="shared" si="1"/>
        <v>0.56000000000000005</v>
      </c>
      <c r="R72" s="22">
        <f t="shared" si="2"/>
        <v>0.37471264367816093</v>
      </c>
      <c r="S72" s="22">
        <f t="shared" si="3"/>
        <v>0.61379310344827587</v>
      </c>
      <c r="T72" s="7">
        <v>39</v>
      </c>
      <c r="U72" s="7">
        <v>56</v>
      </c>
      <c r="V72" s="7">
        <v>163</v>
      </c>
      <c r="W72" s="7">
        <v>267</v>
      </c>
    </row>
    <row r="73" spans="1:23" ht="15.75" thickBot="1">
      <c r="A73" s="7" t="s">
        <v>238</v>
      </c>
      <c r="B73" s="8" t="s">
        <v>239</v>
      </c>
      <c r="C73" s="7">
        <v>96</v>
      </c>
      <c r="D73" s="7">
        <v>47</v>
      </c>
      <c r="E73" s="7">
        <v>48</v>
      </c>
      <c r="F73" s="7">
        <v>1</v>
      </c>
      <c r="G73" s="7" t="s">
        <v>76</v>
      </c>
      <c r="H73" s="7">
        <v>435</v>
      </c>
      <c r="I73" s="7">
        <v>216</v>
      </c>
      <c r="J73" s="7">
        <v>218</v>
      </c>
      <c r="K73" s="7">
        <v>1</v>
      </c>
      <c r="L73" s="7" t="s">
        <v>76</v>
      </c>
      <c r="O73" s="8" t="s">
        <v>239</v>
      </c>
      <c r="P73" s="22">
        <f t="shared" si="0"/>
        <v>0.47</v>
      </c>
      <c r="Q73" s="22">
        <f t="shared" si="1"/>
        <v>0.48</v>
      </c>
      <c r="R73" s="22">
        <f t="shared" si="2"/>
        <v>0.49655172413793103</v>
      </c>
      <c r="S73" s="22">
        <f t="shared" si="3"/>
        <v>0.50114942528735629</v>
      </c>
      <c r="T73" s="7">
        <v>47</v>
      </c>
      <c r="U73" s="7">
        <v>48</v>
      </c>
      <c r="V73" s="7">
        <v>216</v>
      </c>
      <c r="W73" s="7">
        <v>218</v>
      </c>
    </row>
    <row r="74" spans="1:23" ht="15.75" thickBot="1">
      <c r="A74" s="7" t="s">
        <v>240</v>
      </c>
      <c r="B74" s="8" t="s">
        <v>241</v>
      </c>
      <c r="C74" s="7">
        <v>96</v>
      </c>
      <c r="D74" s="7">
        <v>59</v>
      </c>
      <c r="E74" s="7">
        <v>36</v>
      </c>
      <c r="F74" s="7">
        <v>1</v>
      </c>
      <c r="G74" s="7" t="s">
        <v>76</v>
      </c>
      <c r="H74" s="7">
        <v>435</v>
      </c>
      <c r="I74" s="7">
        <v>313</v>
      </c>
      <c r="J74" s="7">
        <v>117</v>
      </c>
      <c r="K74" s="7">
        <v>5</v>
      </c>
      <c r="L74" s="7" t="s">
        <v>76</v>
      </c>
      <c r="O74" s="8" t="s">
        <v>241</v>
      </c>
      <c r="P74" s="22">
        <f t="shared" si="0"/>
        <v>0.59</v>
      </c>
      <c r="Q74" s="22">
        <f t="shared" si="1"/>
        <v>0.36</v>
      </c>
      <c r="R74" s="22">
        <f t="shared" si="2"/>
        <v>0.7195402298850575</v>
      </c>
      <c r="S74" s="22">
        <f t="shared" si="3"/>
        <v>0.26896551724137929</v>
      </c>
      <c r="T74" s="7">
        <v>59</v>
      </c>
      <c r="U74" s="7">
        <v>36</v>
      </c>
      <c r="V74" s="7">
        <v>313</v>
      </c>
      <c r="W74" s="7">
        <v>117</v>
      </c>
    </row>
    <row r="75" spans="1:23" ht="15.75" thickBot="1">
      <c r="A75" s="7" t="s">
        <v>242</v>
      </c>
      <c r="B75" s="8" t="s">
        <v>243</v>
      </c>
      <c r="C75" s="7">
        <v>96</v>
      </c>
      <c r="D75" s="7">
        <v>69</v>
      </c>
      <c r="E75" s="7">
        <v>25</v>
      </c>
      <c r="F75" s="7">
        <v>2</v>
      </c>
      <c r="G75" s="7" t="s">
        <v>76</v>
      </c>
      <c r="H75" s="7">
        <v>435</v>
      </c>
      <c r="I75" s="7">
        <v>322</v>
      </c>
      <c r="J75" s="7">
        <v>103</v>
      </c>
      <c r="K75" s="7">
        <v>10</v>
      </c>
      <c r="L75" s="7" t="s">
        <v>76</v>
      </c>
      <c r="O75" s="8" t="s">
        <v>243</v>
      </c>
      <c r="P75" s="22">
        <f t="shared" si="0"/>
        <v>0.69</v>
      </c>
      <c r="Q75" s="22">
        <f t="shared" si="1"/>
        <v>0.25</v>
      </c>
      <c r="R75" s="22">
        <f t="shared" si="2"/>
        <v>0.74022988505747123</v>
      </c>
      <c r="S75" s="22">
        <f t="shared" si="3"/>
        <v>0.23678160919540231</v>
      </c>
      <c r="T75" s="7">
        <v>69</v>
      </c>
      <c r="U75" s="7">
        <v>25</v>
      </c>
      <c r="V75" s="7">
        <v>322</v>
      </c>
      <c r="W75" s="7">
        <v>103</v>
      </c>
    </row>
    <row r="76" spans="1:23" ht="15.75" thickBot="1">
      <c r="A76" s="7" t="s">
        <v>244</v>
      </c>
      <c r="B76" s="8" t="s">
        <v>245</v>
      </c>
      <c r="C76" s="7">
        <v>96</v>
      </c>
      <c r="D76" s="7">
        <v>75</v>
      </c>
      <c r="E76" s="7">
        <v>17</v>
      </c>
      <c r="F76" s="7">
        <v>4</v>
      </c>
      <c r="G76" s="7" t="s">
        <v>76</v>
      </c>
      <c r="H76" s="7">
        <v>435</v>
      </c>
      <c r="I76" s="7">
        <v>333</v>
      </c>
      <c r="J76" s="7">
        <v>89</v>
      </c>
      <c r="K76" s="7">
        <v>13</v>
      </c>
      <c r="L76" s="7" t="s">
        <v>76</v>
      </c>
      <c r="O76" s="8" t="s">
        <v>245</v>
      </c>
      <c r="P76" s="22">
        <f t="shared" si="0"/>
        <v>0.75</v>
      </c>
      <c r="Q76" s="22">
        <f t="shared" si="1"/>
        <v>0.17</v>
      </c>
      <c r="R76" s="22">
        <f t="shared" si="2"/>
        <v>0.76551724137931032</v>
      </c>
      <c r="S76" s="22">
        <f t="shared" si="3"/>
        <v>0.2045977011494253</v>
      </c>
      <c r="T76" s="7">
        <v>75</v>
      </c>
      <c r="U76" s="7">
        <v>17</v>
      </c>
      <c r="V76" s="7">
        <v>333</v>
      </c>
      <c r="W76" s="7">
        <v>89</v>
      </c>
    </row>
    <row r="77" spans="1:23" ht="15.75" thickBot="1">
      <c r="A77" s="7" t="s">
        <v>246</v>
      </c>
      <c r="B77" s="8" t="s">
        <v>247</v>
      </c>
      <c r="C77" s="7">
        <v>96</v>
      </c>
      <c r="D77" s="7">
        <v>69</v>
      </c>
      <c r="E77" s="7">
        <v>23</v>
      </c>
      <c r="F77" s="7">
        <v>4</v>
      </c>
      <c r="G77" s="7" t="s">
        <v>76</v>
      </c>
      <c r="H77" s="7">
        <v>435</v>
      </c>
      <c r="I77" s="7">
        <v>262</v>
      </c>
      <c r="J77" s="7">
        <v>169</v>
      </c>
      <c r="K77" s="7">
        <v>4</v>
      </c>
      <c r="L77" s="7" t="s">
        <v>76</v>
      </c>
      <c r="O77" s="8" t="s">
        <v>247</v>
      </c>
      <c r="P77" s="22">
        <f t="shared" si="0"/>
        <v>0.69</v>
      </c>
      <c r="Q77" s="22">
        <f t="shared" si="1"/>
        <v>0.23</v>
      </c>
      <c r="R77" s="22">
        <f t="shared" si="2"/>
        <v>0.60229885057471266</v>
      </c>
      <c r="S77" s="22">
        <f t="shared" si="3"/>
        <v>0.38850574712643676</v>
      </c>
      <c r="T77" s="7">
        <v>69</v>
      </c>
      <c r="U77" s="7">
        <v>23</v>
      </c>
      <c r="V77" s="7">
        <v>262</v>
      </c>
      <c r="W77" s="7">
        <v>169</v>
      </c>
    </row>
    <row r="78" spans="1:23" ht="15.75" thickBot="1">
      <c r="A78" s="7" t="s">
        <v>248</v>
      </c>
      <c r="B78" s="8" t="s">
        <v>249</v>
      </c>
      <c r="C78" s="7">
        <v>96</v>
      </c>
      <c r="D78" s="7">
        <v>66</v>
      </c>
      <c r="E78" s="7">
        <v>28</v>
      </c>
      <c r="F78" s="7">
        <v>2</v>
      </c>
      <c r="G78" s="7" t="s">
        <v>76</v>
      </c>
      <c r="H78" s="7">
        <v>435</v>
      </c>
      <c r="I78" s="7">
        <v>267</v>
      </c>
      <c r="J78" s="7">
        <v>162</v>
      </c>
      <c r="K78" s="7">
        <v>6</v>
      </c>
      <c r="L78" s="7" t="s">
        <v>76</v>
      </c>
      <c r="O78" s="8" t="s">
        <v>249</v>
      </c>
      <c r="P78" s="22">
        <f t="shared" si="0"/>
        <v>0.66</v>
      </c>
      <c r="Q78" s="22">
        <f t="shared" si="1"/>
        <v>0.28000000000000003</v>
      </c>
      <c r="R78" s="22">
        <f t="shared" si="2"/>
        <v>0.61379310344827587</v>
      </c>
      <c r="S78" s="22">
        <f t="shared" si="3"/>
        <v>0.3724137931034483</v>
      </c>
      <c r="T78" s="7">
        <v>66</v>
      </c>
      <c r="U78" s="7">
        <v>28</v>
      </c>
      <c r="V78" s="7">
        <v>267</v>
      </c>
      <c r="W78" s="7">
        <v>162</v>
      </c>
    </row>
    <row r="79" spans="1:23" ht="15.75" thickBot="1">
      <c r="A79" s="7" t="s">
        <v>250</v>
      </c>
      <c r="B79" s="8" t="s">
        <v>251</v>
      </c>
      <c r="C79" s="7">
        <v>96</v>
      </c>
      <c r="D79" s="7">
        <v>57</v>
      </c>
      <c r="E79" s="7">
        <v>38</v>
      </c>
      <c r="F79" s="7">
        <v>1</v>
      </c>
      <c r="G79" s="7" t="s">
        <v>76</v>
      </c>
      <c r="H79" s="7">
        <v>435</v>
      </c>
      <c r="I79" s="7">
        <v>222</v>
      </c>
      <c r="J79" s="7">
        <v>209</v>
      </c>
      <c r="K79" s="7">
        <v>4</v>
      </c>
      <c r="L79" s="7" t="s">
        <v>76</v>
      </c>
      <c r="O79" s="8" t="s">
        <v>251</v>
      </c>
      <c r="P79" s="22">
        <f t="shared" si="0"/>
        <v>0.56999999999999995</v>
      </c>
      <c r="Q79" s="22">
        <f t="shared" si="1"/>
        <v>0.38</v>
      </c>
      <c r="R79" s="22">
        <f t="shared" si="2"/>
        <v>0.51034482758620692</v>
      </c>
      <c r="S79" s="22">
        <f t="shared" si="3"/>
        <v>0.48045977011494251</v>
      </c>
      <c r="T79" s="7">
        <v>57</v>
      </c>
      <c r="U79" s="7">
        <v>38</v>
      </c>
      <c r="V79" s="7">
        <v>222</v>
      </c>
      <c r="W79" s="7">
        <v>209</v>
      </c>
    </row>
    <row r="80" spans="1:23" ht="15.75" thickBot="1">
      <c r="A80" s="7" t="s">
        <v>252</v>
      </c>
      <c r="B80" s="8" t="s">
        <v>253</v>
      </c>
      <c r="C80" s="7">
        <v>96</v>
      </c>
      <c r="D80" s="7">
        <v>57</v>
      </c>
      <c r="E80" s="7">
        <v>38</v>
      </c>
      <c r="F80" s="7">
        <v>1</v>
      </c>
      <c r="G80" s="7" t="s">
        <v>76</v>
      </c>
      <c r="H80" s="7">
        <v>435</v>
      </c>
      <c r="I80" s="7">
        <v>243</v>
      </c>
      <c r="J80" s="7">
        <v>190</v>
      </c>
      <c r="K80" s="7">
        <v>2</v>
      </c>
      <c r="L80" s="7" t="s">
        <v>76</v>
      </c>
      <c r="O80" s="8" t="s">
        <v>253</v>
      </c>
      <c r="P80" s="22">
        <f t="shared" si="0"/>
        <v>0.56999999999999995</v>
      </c>
      <c r="Q80" s="22">
        <f t="shared" si="1"/>
        <v>0.38</v>
      </c>
      <c r="R80" s="22">
        <f t="shared" si="2"/>
        <v>0.55862068965517242</v>
      </c>
      <c r="S80" s="22">
        <f t="shared" si="3"/>
        <v>0.43678160919540232</v>
      </c>
      <c r="T80" s="7">
        <v>57</v>
      </c>
      <c r="U80" s="7">
        <v>38</v>
      </c>
      <c r="V80" s="7">
        <v>243</v>
      </c>
      <c r="W80" s="7">
        <v>190</v>
      </c>
    </row>
    <row r="81" spans="1:23" ht="15.75" thickBot="1">
      <c r="A81" s="7" t="s">
        <v>254</v>
      </c>
      <c r="B81" s="8" t="s">
        <v>255</v>
      </c>
      <c r="C81" s="7">
        <v>96</v>
      </c>
      <c r="D81" s="7">
        <v>45</v>
      </c>
      <c r="E81" s="7">
        <v>51</v>
      </c>
      <c r="F81" s="7" t="s">
        <v>76</v>
      </c>
      <c r="G81" s="7" t="s">
        <v>76</v>
      </c>
      <c r="H81" s="7">
        <v>435</v>
      </c>
      <c r="I81" s="7">
        <v>188</v>
      </c>
      <c r="J81" s="7">
        <v>246</v>
      </c>
      <c r="K81" s="7">
        <v>1</v>
      </c>
      <c r="L81" s="7" t="s">
        <v>76</v>
      </c>
      <c r="O81" s="8" t="s">
        <v>255</v>
      </c>
      <c r="P81" s="22">
        <f t="shared" si="0"/>
        <v>0.45</v>
      </c>
      <c r="Q81" s="22">
        <f t="shared" si="1"/>
        <v>0.51</v>
      </c>
      <c r="R81" s="22">
        <f t="shared" si="2"/>
        <v>0.43218390804597701</v>
      </c>
      <c r="S81" s="22">
        <f t="shared" si="3"/>
        <v>0.56551724137931036</v>
      </c>
      <c r="T81" s="7">
        <v>45</v>
      </c>
      <c r="U81" s="7">
        <v>51</v>
      </c>
      <c r="V81" s="7">
        <v>188</v>
      </c>
      <c r="W81" s="7">
        <v>246</v>
      </c>
    </row>
    <row r="82" spans="1:23" ht="15.75" thickBot="1">
      <c r="A82" s="7" t="s">
        <v>256</v>
      </c>
      <c r="B82" s="8" t="s">
        <v>257</v>
      </c>
      <c r="C82" s="7">
        <v>96</v>
      </c>
      <c r="D82" s="7">
        <v>54</v>
      </c>
      <c r="E82" s="7">
        <v>42</v>
      </c>
      <c r="F82" s="7" t="s">
        <v>76</v>
      </c>
      <c r="G82" s="7" t="s">
        <v>76</v>
      </c>
      <c r="H82" s="7">
        <v>435</v>
      </c>
      <c r="I82" s="7">
        <v>263</v>
      </c>
      <c r="J82" s="7">
        <v>171</v>
      </c>
      <c r="K82" s="7">
        <v>1</v>
      </c>
      <c r="L82" s="7" t="s">
        <v>76</v>
      </c>
      <c r="O82" s="8" t="s">
        <v>257</v>
      </c>
      <c r="P82" s="22">
        <f t="shared" si="0"/>
        <v>0.54</v>
      </c>
      <c r="Q82" s="22">
        <f t="shared" si="1"/>
        <v>0.42</v>
      </c>
      <c r="R82" s="22">
        <f t="shared" si="2"/>
        <v>0.60459770114942524</v>
      </c>
      <c r="S82" s="22">
        <f t="shared" si="3"/>
        <v>0.39310344827586208</v>
      </c>
      <c r="T82" s="7">
        <v>54</v>
      </c>
      <c r="U82" s="7">
        <v>42</v>
      </c>
      <c r="V82" s="7">
        <v>263</v>
      </c>
      <c r="W82" s="7">
        <v>171</v>
      </c>
    </row>
    <row r="83" spans="1:23" ht="15.75" thickBot="1">
      <c r="A83" s="7" t="s">
        <v>258</v>
      </c>
      <c r="B83" s="8" t="s">
        <v>259</v>
      </c>
      <c r="C83" s="7">
        <v>96</v>
      </c>
      <c r="D83" s="7">
        <v>48</v>
      </c>
      <c r="E83" s="7">
        <v>47</v>
      </c>
      <c r="F83" s="7">
        <v>1</v>
      </c>
      <c r="G83" s="7" t="s">
        <v>76</v>
      </c>
      <c r="H83" s="7">
        <v>435</v>
      </c>
      <c r="I83" s="7">
        <v>234</v>
      </c>
      <c r="J83" s="7">
        <v>199</v>
      </c>
      <c r="K83" s="7">
        <v>2</v>
      </c>
      <c r="L83" s="7" t="s">
        <v>76</v>
      </c>
      <c r="O83" s="8" t="s">
        <v>259</v>
      </c>
      <c r="P83" s="22">
        <f t="shared" si="0"/>
        <v>0.48</v>
      </c>
      <c r="Q83" s="22">
        <f t="shared" si="1"/>
        <v>0.47</v>
      </c>
      <c r="R83" s="22">
        <f t="shared" si="2"/>
        <v>0.53793103448275859</v>
      </c>
      <c r="S83" s="22">
        <f t="shared" si="3"/>
        <v>0.4574712643678161</v>
      </c>
      <c r="T83" s="7">
        <v>48</v>
      </c>
      <c r="U83" s="7">
        <v>47</v>
      </c>
      <c r="V83" s="7">
        <v>234</v>
      </c>
      <c r="W83" s="7">
        <v>199</v>
      </c>
    </row>
    <row r="84" spans="1:23" ht="15.75" thickBot="1">
      <c r="A84" s="7" t="s">
        <v>260</v>
      </c>
      <c r="B84" s="8" t="s">
        <v>261</v>
      </c>
      <c r="C84" s="7">
        <v>96</v>
      </c>
      <c r="D84" s="7">
        <v>46</v>
      </c>
      <c r="E84" s="7">
        <v>48</v>
      </c>
      <c r="F84" s="7">
        <v>2</v>
      </c>
      <c r="G84" s="7" t="s">
        <v>76</v>
      </c>
      <c r="H84" s="7">
        <v>435</v>
      </c>
      <c r="I84" s="7">
        <v>213</v>
      </c>
      <c r="J84" s="7">
        <v>221</v>
      </c>
      <c r="K84" s="7">
        <v>1</v>
      </c>
      <c r="L84" s="7" t="s">
        <v>76</v>
      </c>
      <c r="O84" s="8" t="s">
        <v>261</v>
      </c>
      <c r="P84" s="22">
        <f t="shared" si="0"/>
        <v>0.46</v>
      </c>
      <c r="Q84" s="22">
        <f t="shared" si="1"/>
        <v>0.48</v>
      </c>
      <c r="R84" s="22">
        <f t="shared" si="2"/>
        <v>0.48965517241379308</v>
      </c>
      <c r="S84" s="22">
        <f t="shared" si="3"/>
        <v>0.50804597701149423</v>
      </c>
      <c r="T84" s="7">
        <v>46</v>
      </c>
      <c r="U84" s="7">
        <v>48</v>
      </c>
      <c r="V84" s="7">
        <v>213</v>
      </c>
      <c r="W84" s="7">
        <v>221</v>
      </c>
    </row>
    <row r="85" spans="1:23" ht="15.75" thickBot="1">
      <c r="A85" s="7" t="s">
        <v>262</v>
      </c>
      <c r="B85" s="8" t="s">
        <v>263</v>
      </c>
      <c r="C85" s="7">
        <v>96</v>
      </c>
      <c r="D85" s="7">
        <v>48</v>
      </c>
      <c r="E85" s="7">
        <v>47</v>
      </c>
      <c r="F85" s="7">
        <v>1</v>
      </c>
      <c r="G85" s="7" t="s">
        <v>76</v>
      </c>
      <c r="H85" s="7">
        <v>435</v>
      </c>
      <c r="I85" s="7">
        <v>232</v>
      </c>
      <c r="J85" s="7">
        <v>203</v>
      </c>
      <c r="K85" s="7" t="s">
        <v>76</v>
      </c>
      <c r="L85" s="7" t="s">
        <v>76</v>
      </c>
      <c r="O85" s="8" t="s">
        <v>263</v>
      </c>
      <c r="P85" s="22">
        <f t="shared" si="0"/>
        <v>0.48</v>
      </c>
      <c r="Q85" s="22">
        <f t="shared" si="1"/>
        <v>0.47</v>
      </c>
      <c r="R85" s="22">
        <f t="shared" si="2"/>
        <v>0.53333333333333333</v>
      </c>
      <c r="S85" s="22">
        <f t="shared" si="3"/>
        <v>0.46666666666666667</v>
      </c>
      <c r="T85" s="7">
        <v>48</v>
      </c>
      <c r="U85" s="7">
        <v>47</v>
      </c>
      <c r="V85" s="7">
        <v>232</v>
      </c>
      <c r="W85" s="7">
        <v>203</v>
      </c>
    </row>
    <row r="86" spans="1:23" ht="15.75" thickBot="1">
      <c r="A86" s="7" t="s">
        <v>264</v>
      </c>
      <c r="B86" s="8" t="s">
        <v>265</v>
      </c>
      <c r="C86" s="7">
        <v>96</v>
      </c>
      <c r="D86" s="7">
        <v>49</v>
      </c>
      <c r="E86" s="7">
        <v>47</v>
      </c>
      <c r="F86" s="7" t="s">
        <v>76</v>
      </c>
      <c r="G86" s="7" t="s">
        <v>76</v>
      </c>
      <c r="H86" s="7">
        <v>435</v>
      </c>
      <c r="I86" s="7">
        <v>234</v>
      </c>
      <c r="J86" s="7">
        <v>201</v>
      </c>
      <c r="K86" s="7" t="s">
        <v>76</v>
      </c>
      <c r="L86" s="7" t="s">
        <v>76</v>
      </c>
      <c r="O86" s="8" t="s">
        <v>265</v>
      </c>
      <c r="P86" s="22">
        <f t="shared" si="0"/>
        <v>0.49</v>
      </c>
      <c r="Q86" s="22">
        <f t="shared" si="1"/>
        <v>0.47</v>
      </c>
      <c r="R86" s="22">
        <f t="shared" si="2"/>
        <v>0.53793103448275859</v>
      </c>
      <c r="S86" s="22">
        <f t="shared" si="3"/>
        <v>0.46206896551724136</v>
      </c>
      <c r="T86" s="7">
        <v>49</v>
      </c>
      <c r="U86" s="7">
        <v>47</v>
      </c>
      <c r="V86" s="7">
        <v>234</v>
      </c>
      <c r="W86" s="7">
        <v>201</v>
      </c>
    </row>
    <row r="87" spans="1:23" ht="15.75" thickBot="1">
      <c r="A87" s="7" t="s">
        <v>266</v>
      </c>
      <c r="B87" s="8" t="s">
        <v>267</v>
      </c>
      <c r="C87" s="7">
        <v>98</v>
      </c>
      <c r="D87" s="7">
        <v>64</v>
      </c>
      <c r="E87" s="7">
        <v>34</v>
      </c>
      <c r="F87" s="7" t="s">
        <v>76</v>
      </c>
      <c r="G87" s="7" t="s">
        <v>76</v>
      </c>
      <c r="H87" s="7">
        <v>4363</v>
      </c>
      <c r="I87" s="7">
        <v>283</v>
      </c>
      <c r="J87" s="7">
        <v>153</v>
      </c>
      <c r="K87" s="7" t="s">
        <v>76</v>
      </c>
      <c r="L87" s="7" t="s">
        <v>76</v>
      </c>
      <c r="O87" s="8" t="s">
        <v>267</v>
      </c>
      <c r="P87" s="22">
        <f t="shared" si="0"/>
        <v>0.64</v>
      </c>
      <c r="Q87" s="22">
        <f t="shared" si="1"/>
        <v>0.34</v>
      </c>
      <c r="R87" s="22">
        <f t="shared" si="2"/>
        <v>0.65057471264367817</v>
      </c>
      <c r="S87" s="22">
        <f t="shared" si="3"/>
        <v>0.35172413793103446</v>
      </c>
      <c r="T87" s="7">
        <v>64</v>
      </c>
      <c r="U87" s="7">
        <v>34</v>
      </c>
      <c r="V87" s="7">
        <v>283</v>
      </c>
      <c r="W87" s="7">
        <v>153</v>
      </c>
    </row>
    <row r="88" spans="1:23" ht="15.75" thickBot="1">
      <c r="A88" s="7" t="s">
        <v>268</v>
      </c>
      <c r="B88" s="8" t="s">
        <v>269</v>
      </c>
      <c r="C88" s="7">
        <v>100</v>
      </c>
      <c r="D88" s="7">
        <v>64</v>
      </c>
      <c r="E88" s="7">
        <v>36</v>
      </c>
      <c r="F88" s="7" t="s">
        <v>76</v>
      </c>
      <c r="G88" s="7" t="s">
        <v>76</v>
      </c>
      <c r="H88" s="7">
        <v>4374</v>
      </c>
      <c r="I88" s="7">
        <v>262</v>
      </c>
      <c r="J88" s="7">
        <v>175</v>
      </c>
      <c r="K88" s="7" t="s">
        <v>76</v>
      </c>
      <c r="L88" s="7" t="s">
        <v>76</v>
      </c>
      <c r="O88" s="8" t="s">
        <v>269</v>
      </c>
      <c r="P88" s="22">
        <f t="shared" si="0"/>
        <v>0.64</v>
      </c>
      <c r="Q88" s="22">
        <f t="shared" si="1"/>
        <v>0.36</v>
      </c>
      <c r="R88" s="22">
        <f t="shared" si="2"/>
        <v>0.60229885057471266</v>
      </c>
      <c r="S88" s="22">
        <f t="shared" si="3"/>
        <v>0.40229885057471265</v>
      </c>
      <c r="T88" s="7">
        <v>64</v>
      </c>
      <c r="U88" s="7">
        <v>36</v>
      </c>
      <c r="V88" s="7">
        <v>262</v>
      </c>
      <c r="W88" s="7">
        <v>175</v>
      </c>
    </row>
    <row r="89" spans="1:23" ht="15.75" thickBot="1">
      <c r="A89" s="7" t="s">
        <v>68</v>
      </c>
      <c r="B89" s="8" t="s">
        <v>75</v>
      </c>
      <c r="C89" s="7">
        <v>100</v>
      </c>
      <c r="D89" s="7">
        <v>67</v>
      </c>
      <c r="E89" s="7">
        <v>33</v>
      </c>
      <c r="F89" s="7" t="s">
        <v>76</v>
      </c>
      <c r="G89" s="7" t="s">
        <v>76</v>
      </c>
      <c r="H89" s="7">
        <v>435</v>
      </c>
      <c r="I89" s="7">
        <v>258</v>
      </c>
      <c r="J89" s="7">
        <v>176</v>
      </c>
      <c r="K89" s="7" t="s">
        <v>76</v>
      </c>
      <c r="L89" s="7">
        <v>1</v>
      </c>
      <c r="O89" s="8" t="s">
        <v>75</v>
      </c>
      <c r="P89" s="22">
        <f t="shared" si="0"/>
        <v>0.67</v>
      </c>
      <c r="Q89" s="22">
        <f t="shared" si="1"/>
        <v>0.33</v>
      </c>
      <c r="R89" s="22">
        <f t="shared" si="2"/>
        <v>0.59310344827586203</v>
      </c>
      <c r="S89" s="22">
        <f t="shared" si="3"/>
        <v>0.40459770114942528</v>
      </c>
      <c r="T89" s="7">
        <v>67</v>
      </c>
      <c r="U89" s="7">
        <v>33</v>
      </c>
      <c r="V89" s="7">
        <v>258</v>
      </c>
      <c r="W89" s="7">
        <v>176</v>
      </c>
    </row>
    <row r="90" spans="1:23" ht="15.75" thickBot="1">
      <c r="A90" s="7" t="s">
        <v>65</v>
      </c>
      <c r="B90" s="8" t="s">
        <v>77</v>
      </c>
      <c r="C90" s="7">
        <v>100</v>
      </c>
      <c r="D90" s="7">
        <v>68</v>
      </c>
      <c r="E90" s="7">
        <v>32</v>
      </c>
      <c r="F90" s="7" t="s">
        <v>76</v>
      </c>
      <c r="G90" s="7" t="s">
        <v>76</v>
      </c>
      <c r="H90" s="7">
        <v>435</v>
      </c>
      <c r="I90" s="7">
        <v>295</v>
      </c>
      <c r="J90" s="7">
        <v>140</v>
      </c>
      <c r="K90" s="7" t="s">
        <v>76</v>
      </c>
      <c r="L90" s="7" t="s">
        <v>76</v>
      </c>
      <c r="O90" s="8" t="s">
        <v>77</v>
      </c>
      <c r="P90" s="22">
        <f t="shared" si="0"/>
        <v>0.68</v>
      </c>
      <c r="Q90" s="22">
        <f t="shared" si="1"/>
        <v>0.32</v>
      </c>
      <c r="R90" s="22">
        <f t="shared" si="2"/>
        <v>0.67816091954022983</v>
      </c>
      <c r="S90" s="22">
        <f t="shared" si="3"/>
        <v>0.32183908045977011</v>
      </c>
      <c r="T90" s="7">
        <v>68</v>
      </c>
      <c r="U90" s="7">
        <v>32</v>
      </c>
      <c r="V90" s="7">
        <v>295</v>
      </c>
      <c r="W90" s="7">
        <v>140</v>
      </c>
    </row>
    <row r="91" spans="1:23" ht="15.75" thickBot="1">
      <c r="A91" s="7" t="s">
        <v>62</v>
      </c>
      <c r="B91" s="8" t="s">
        <v>78</v>
      </c>
      <c r="C91" s="7">
        <v>100</v>
      </c>
      <c r="D91" s="7">
        <v>64</v>
      </c>
      <c r="E91" s="7">
        <v>36</v>
      </c>
      <c r="F91" s="7" t="s">
        <v>76</v>
      </c>
      <c r="G91" s="7" t="s">
        <v>76</v>
      </c>
      <c r="H91" s="7">
        <v>435</v>
      </c>
      <c r="I91" s="7">
        <v>248</v>
      </c>
      <c r="J91" s="7">
        <v>187</v>
      </c>
      <c r="K91" s="7" t="s">
        <v>76</v>
      </c>
      <c r="L91" s="7" t="s">
        <v>76</v>
      </c>
      <c r="O91" s="8" t="s">
        <v>78</v>
      </c>
      <c r="P91" s="22">
        <f t="shared" si="0"/>
        <v>0.64</v>
      </c>
      <c r="Q91" s="22">
        <f t="shared" si="1"/>
        <v>0.36</v>
      </c>
      <c r="R91" s="22">
        <f t="shared" si="2"/>
        <v>0.57011494252873562</v>
      </c>
      <c r="S91" s="22">
        <f t="shared" si="3"/>
        <v>0.42988505747126438</v>
      </c>
      <c r="T91" s="7">
        <v>64</v>
      </c>
      <c r="U91" s="7">
        <v>36</v>
      </c>
      <c r="V91" s="7">
        <v>248</v>
      </c>
      <c r="W91" s="7">
        <v>187</v>
      </c>
    </row>
    <row r="92" spans="1:23" ht="15.75" thickBot="1">
      <c r="A92" s="7" t="s">
        <v>60</v>
      </c>
      <c r="B92" s="8" t="s">
        <v>79</v>
      </c>
      <c r="C92" s="7">
        <v>100</v>
      </c>
      <c r="D92" s="7">
        <v>58</v>
      </c>
      <c r="E92" s="7">
        <v>42</v>
      </c>
      <c r="F92" s="7" t="s">
        <v>76</v>
      </c>
      <c r="G92" s="7" t="s">
        <v>76</v>
      </c>
      <c r="H92" s="7">
        <v>435</v>
      </c>
      <c r="I92" s="7">
        <v>243</v>
      </c>
      <c r="J92" s="7">
        <v>192</v>
      </c>
      <c r="K92" s="7" t="s">
        <v>76</v>
      </c>
      <c r="L92" s="7" t="s">
        <v>76</v>
      </c>
      <c r="O92" s="8" t="s">
        <v>79</v>
      </c>
      <c r="P92" s="22">
        <f t="shared" si="0"/>
        <v>0.57999999999999996</v>
      </c>
      <c r="Q92" s="22">
        <f t="shared" si="1"/>
        <v>0.42</v>
      </c>
      <c r="R92" s="22">
        <f t="shared" si="2"/>
        <v>0.55862068965517242</v>
      </c>
      <c r="S92" s="22">
        <f t="shared" si="3"/>
        <v>0.44137931034482758</v>
      </c>
      <c r="T92" s="7">
        <v>58</v>
      </c>
      <c r="U92" s="7">
        <v>42</v>
      </c>
      <c r="V92" s="7">
        <v>243</v>
      </c>
      <c r="W92" s="7">
        <v>192</v>
      </c>
    </row>
    <row r="93" spans="1:23" ht="15.75" thickBot="1">
      <c r="A93" s="7" t="s">
        <v>57</v>
      </c>
      <c r="B93" s="8" t="s">
        <v>80</v>
      </c>
      <c r="C93" s="7">
        <v>100</v>
      </c>
      <c r="D93" s="7">
        <v>54</v>
      </c>
      <c r="E93" s="7">
        <v>44</v>
      </c>
      <c r="F93" s="7">
        <v>2</v>
      </c>
      <c r="G93" s="7" t="s">
        <v>76</v>
      </c>
      <c r="H93" s="7">
        <v>435</v>
      </c>
      <c r="I93" s="7">
        <v>255</v>
      </c>
      <c r="J93" s="7">
        <v>180</v>
      </c>
      <c r="K93" s="7" t="s">
        <v>76</v>
      </c>
      <c r="L93" s="7" t="s">
        <v>76</v>
      </c>
      <c r="O93" s="8" t="s">
        <v>80</v>
      </c>
      <c r="P93" s="22">
        <f t="shared" si="0"/>
        <v>0.54</v>
      </c>
      <c r="Q93" s="22">
        <f t="shared" si="1"/>
        <v>0.44</v>
      </c>
      <c r="R93" s="22">
        <f t="shared" si="2"/>
        <v>0.58620689655172409</v>
      </c>
      <c r="S93" s="22">
        <f t="shared" si="3"/>
        <v>0.41379310344827586</v>
      </c>
      <c r="T93" s="7">
        <v>54</v>
      </c>
      <c r="U93" s="7">
        <v>44</v>
      </c>
      <c r="V93" s="7">
        <v>255</v>
      </c>
      <c r="W93" s="7">
        <v>180</v>
      </c>
    </row>
    <row r="94" spans="1:23" ht="15.75" thickBot="1">
      <c r="A94" s="7" t="s">
        <v>56</v>
      </c>
      <c r="B94" s="8" t="s">
        <v>81</v>
      </c>
      <c r="C94" s="7">
        <v>100</v>
      </c>
      <c r="D94" s="7">
        <v>56</v>
      </c>
      <c r="E94" s="7">
        <v>42</v>
      </c>
      <c r="F94" s="7">
        <v>2</v>
      </c>
      <c r="G94" s="7" t="s">
        <v>76</v>
      </c>
      <c r="H94" s="7">
        <v>435</v>
      </c>
      <c r="I94" s="7">
        <v>242</v>
      </c>
      <c r="J94" s="7">
        <v>192</v>
      </c>
      <c r="K94" s="7">
        <v>1</v>
      </c>
      <c r="L94" s="7" t="s">
        <v>76</v>
      </c>
      <c r="O94" s="8" t="s">
        <v>81</v>
      </c>
      <c r="P94" s="22">
        <f t="shared" si="0"/>
        <v>0.56000000000000005</v>
      </c>
      <c r="Q94" s="22">
        <f t="shared" si="1"/>
        <v>0.42</v>
      </c>
      <c r="R94" s="22">
        <f t="shared" si="2"/>
        <v>0.55632183908045973</v>
      </c>
      <c r="S94" s="22">
        <f t="shared" si="3"/>
        <v>0.44137931034482758</v>
      </c>
      <c r="T94" s="7">
        <v>56</v>
      </c>
      <c r="U94" s="7">
        <v>42</v>
      </c>
      <c r="V94" s="7">
        <v>242</v>
      </c>
      <c r="W94" s="7">
        <v>192</v>
      </c>
    </row>
    <row r="95" spans="1:23" ht="15.75" thickBot="1">
      <c r="A95" s="7" t="s">
        <v>53</v>
      </c>
      <c r="B95" s="8" t="s">
        <v>82</v>
      </c>
      <c r="C95" s="7">
        <v>100</v>
      </c>
      <c r="D95" s="7">
        <v>61</v>
      </c>
      <c r="E95" s="7">
        <v>37</v>
      </c>
      <c r="F95" s="7">
        <v>2</v>
      </c>
      <c r="G95" s="7" t="s">
        <v>76</v>
      </c>
      <c r="H95" s="7">
        <v>435</v>
      </c>
      <c r="I95" s="7">
        <v>291</v>
      </c>
      <c r="J95" s="7">
        <v>144</v>
      </c>
      <c r="K95" s="7" t="s">
        <v>76</v>
      </c>
      <c r="L95" s="7" t="s">
        <v>76</v>
      </c>
      <c r="O95" s="8" t="s">
        <v>82</v>
      </c>
      <c r="P95" s="22">
        <f t="shared" si="0"/>
        <v>0.61</v>
      </c>
      <c r="Q95" s="22">
        <f t="shared" si="1"/>
        <v>0.37</v>
      </c>
      <c r="R95" s="22">
        <f t="shared" si="2"/>
        <v>0.66896551724137931</v>
      </c>
      <c r="S95" s="22">
        <f t="shared" si="3"/>
        <v>0.33103448275862069</v>
      </c>
      <c r="T95" s="7">
        <v>61</v>
      </c>
      <c r="U95" s="7">
        <v>37</v>
      </c>
      <c r="V95" s="7">
        <v>291</v>
      </c>
      <c r="W95" s="7">
        <v>144</v>
      </c>
    </row>
    <row r="96" spans="1:23" ht="15.75" thickBot="1">
      <c r="A96" s="7" t="s">
        <v>50</v>
      </c>
      <c r="B96" s="8" t="s">
        <v>83</v>
      </c>
      <c r="C96" s="7">
        <v>100</v>
      </c>
      <c r="D96" s="7">
        <v>61</v>
      </c>
      <c r="E96" s="7">
        <v>38</v>
      </c>
      <c r="F96" s="7">
        <v>1</v>
      </c>
      <c r="G96" s="7" t="s">
        <v>76</v>
      </c>
      <c r="H96" s="7">
        <v>435</v>
      </c>
      <c r="I96" s="7">
        <v>292</v>
      </c>
      <c r="J96" s="7">
        <v>143</v>
      </c>
      <c r="K96" s="7" t="s">
        <v>76</v>
      </c>
      <c r="L96" s="7" t="s">
        <v>76</v>
      </c>
      <c r="O96" s="8" t="s">
        <v>83</v>
      </c>
      <c r="P96" s="22">
        <f t="shared" si="0"/>
        <v>0.61</v>
      </c>
      <c r="Q96" s="22">
        <f t="shared" si="1"/>
        <v>0.38</v>
      </c>
      <c r="R96" s="22">
        <f t="shared" si="2"/>
        <v>0.671264367816092</v>
      </c>
      <c r="S96" s="22">
        <f t="shared" si="3"/>
        <v>0.32873563218390806</v>
      </c>
      <c r="T96" s="7">
        <v>61</v>
      </c>
      <c r="U96" s="7">
        <v>38</v>
      </c>
      <c r="V96" s="7">
        <v>292</v>
      </c>
      <c r="W96" s="7">
        <v>143</v>
      </c>
    </row>
    <row r="97" spans="1:23" ht="15.75" thickBot="1">
      <c r="A97" s="7" t="s">
        <v>47</v>
      </c>
      <c r="B97" s="8" t="s">
        <v>84</v>
      </c>
      <c r="C97" s="7">
        <v>100</v>
      </c>
      <c r="D97" s="7">
        <v>58</v>
      </c>
      <c r="E97" s="7">
        <v>41</v>
      </c>
      <c r="F97" s="7">
        <v>1</v>
      </c>
      <c r="G97" s="7" t="s">
        <v>76</v>
      </c>
      <c r="H97" s="7">
        <v>435</v>
      </c>
      <c r="I97" s="7">
        <v>277</v>
      </c>
      <c r="J97" s="7">
        <v>158</v>
      </c>
      <c r="K97" s="7" t="s">
        <v>76</v>
      </c>
      <c r="L97" s="7" t="s">
        <v>76</v>
      </c>
      <c r="O97" s="8" t="s">
        <v>84</v>
      </c>
      <c r="P97" s="22">
        <f t="shared" si="0"/>
        <v>0.57999999999999996</v>
      </c>
      <c r="Q97" s="22">
        <f t="shared" si="1"/>
        <v>0.41</v>
      </c>
      <c r="R97" s="22">
        <f t="shared" si="2"/>
        <v>0.63678160919540228</v>
      </c>
      <c r="S97" s="22">
        <f t="shared" si="3"/>
        <v>0.36321839080459772</v>
      </c>
      <c r="T97" s="7">
        <v>58</v>
      </c>
      <c r="U97" s="7">
        <v>41</v>
      </c>
      <c r="V97" s="7">
        <v>277</v>
      </c>
      <c r="W97" s="7">
        <v>158</v>
      </c>
    </row>
    <row r="98" spans="1:23" ht="15.75" thickBot="1">
      <c r="A98" s="7" t="s">
        <v>45</v>
      </c>
      <c r="B98" s="8" t="s">
        <v>85</v>
      </c>
      <c r="C98" s="7">
        <v>100</v>
      </c>
      <c r="D98" s="7">
        <v>46</v>
      </c>
      <c r="E98" s="7">
        <v>53</v>
      </c>
      <c r="F98" s="7">
        <v>1</v>
      </c>
      <c r="G98" s="7" t="s">
        <v>76</v>
      </c>
      <c r="H98" s="7">
        <v>435</v>
      </c>
      <c r="I98" s="7">
        <v>242</v>
      </c>
      <c r="J98" s="7">
        <v>192</v>
      </c>
      <c r="K98" s="7">
        <v>1</v>
      </c>
      <c r="L98" s="7" t="s">
        <v>76</v>
      </c>
      <c r="O98" s="8" t="s">
        <v>85</v>
      </c>
      <c r="P98" s="22">
        <f t="shared" si="0"/>
        <v>0.46</v>
      </c>
      <c r="Q98" s="22">
        <f t="shared" si="1"/>
        <v>0.53</v>
      </c>
      <c r="R98" s="22">
        <f t="shared" si="2"/>
        <v>0.55632183908045973</v>
      </c>
      <c r="S98" s="22">
        <f t="shared" si="3"/>
        <v>0.44137931034482758</v>
      </c>
      <c r="T98" s="7">
        <v>46</v>
      </c>
      <c r="U98" s="7">
        <v>53</v>
      </c>
      <c r="V98" s="7">
        <v>242</v>
      </c>
      <c r="W98" s="7">
        <v>192</v>
      </c>
    </row>
    <row r="99" spans="1:23" ht="15.75" thickBot="1">
      <c r="A99" s="7" t="s">
        <v>42</v>
      </c>
      <c r="B99" s="8" t="s">
        <v>86</v>
      </c>
      <c r="C99" s="7">
        <v>100</v>
      </c>
      <c r="D99" s="7">
        <v>46</v>
      </c>
      <c r="E99" s="7">
        <v>54</v>
      </c>
      <c r="F99" s="7" t="s">
        <v>76</v>
      </c>
      <c r="G99" s="7" t="s">
        <v>76</v>
      </c>
      <c r="H99" s="7">
        <v>435</v>
      </c>
      <c r="I99" s="7">
        <v>269</v>
      </c>
      <c r="J99" s="7">
        <v>166</v>
      </c>
      <c r="K99" s="7" t="s">
        <v>76</v>
      </c>
      <c r="L99" s="7" t="s">
        <v>76</v>
      </c>
      <c r="O99" s="8" t="s">
        <v>86</v>
      </c>
      <c r="P99" s="22">
        <f t="shared" si="0"/>
        <v>0.46</v>
      </c>
      <c r="Q99" s="22">
        <f t="shared" si="1"/>
        <v>0.54</v>
      </c>
      <c r="R99" s="22">
        <f t="shared" si="2"/>
        <v>0.61839080459770113</v>
      </c>
      <c r="S99" s="22">
        <f t="shared" si="3"/>
        <v>0.38160919540229887</v>
      </c>
      <c r="T99" s="7">
        <v>46</v>
      </c>
      <c r="U99" s="7">
        <v>54</v>
      </c>
      <c r="V99" s="7">
        <v>269</v>
      </c>
      <c r="W99" s="7">
        <v>166</v>
      </c>
    </row>
    <row r="100" spans="1:23" ht="15.75" thickBot="1">
      <c r="A100" s="7" t="s">
        <v>39</v>
      </c>
      <c r="B100" s="8" t="s">
        <v>87</v>
      </c>
      <c r="C100" s="7">
        <v>100</v>
      </c>
      <c r="D100" s="7">
        <v>47</v>
      </c>
      <c r="E100" s="7">
        <v>53</v>
      </c>
      <c r="F100" s="7" t="s">
        <v>76</v>
      </c>
      <c r="G100" s="7" t="s">
        <v>76</v>
      </c>
      <c r="H100" s="7">
        <v>435</v>
      </c>
      <c r="I100" s="7">
        <v>253</v>
      </c>
      <c r="J100" s="7">
        <v>182</v>
      </c>
      <c r="K100" s="7" t="s">
        <v>76</v>
      </c>
      <c r="L100" s="7" t="s">
        <v>76</v>
      </c>
      <c r="O100" s="8" t="s">
        <v>87</v>
      </c>
      <c r="P100" s="22">
        <f t="shared" ref="P100:P114" si="4">T100/100</f>
        <v>0.47</v>
      </c>
      <c r="Q100" s="22">
        <f t="shared" ref="Q100:Q114" si="5">U100/100</f>
        <v>0.53</v>
      </c>
      <c r="R100" s="22">
        <f t="shared" ref="R100:R114" si="6">V100/435</f>
        <v>0.58160919540229883</v>
      </c>
      <c r="S100" s="22">
        <f t="shared" ref="S100:S114" si="7">W100/435</f>
        <v>0.41839080459770117</v>
      </c>
      <c r="T100" s="7">
        <v>47</v>
      </c>
      <c r="U100" s="7">
        <v>53</v>
      </c>
      <c r="V100" s="7">
        <v>253</v>
      </c>
      <c r="W100" s="7">
        <v>182</v>
      </c>
    </row>
    <row r="101" spans="1:23" ht="15.75" thickBot="1">
      <c r="A101" s="7" t="s">
        <v>38</v>
      </c>
      <c r="B101" s="8" t="s">
        <v>88</v>
      </c>
      <c r="C101" s="7">
        <v>100</v>
      </c>
      <c r="D101" s="7">
        <v>55</v>
      </c>
      <c r="E101" s="7">
        <v>45</v>
      </c>
      <c r="F101" s="7" t="s">
        <v>76</v>
      </c>
      <c r="G101" s="7" t="s">
        <v>76</v>
      </c>
      <c r="H101" s="7">
        <v>435</v>
      </c>
      <c r="I101" s="7">
        <v>258</v>
      </c>
      <c r="J101" s="7">
        <v>177</v>
      </c>
      <c r="K101" s="7" t="s">
        <v>76</v>
      </c>
      <c r="L101" s="7" t="s">
        <v>76</v>
      </c>
      <c r="O101" s="8" t="s">
        <v>88</v>
      </c>
      <c r="P101" s="22">
        <f t="shared" si="4"/>
        <v>0.55000000000000004</v>
      </c>
      <c r="Q101" s="22">
        <f t="shared" si="5"/>
        <v>0.45</v>
      </c>
      <c r="R101" s="22">
        <f t="shared" si="6"/>
        <v>0.59310344827586203</v>
      </c>
      <c r="S101" s="22">
        <f t="shared" si="7"/>
        <v>0.40689655172413791</v>
      </c>
      <c r="T101" s="7">
        <v>55</v>
      </c>
      <c r="U101" s="7">
        <v>45</v>
      </c>
      <c r="V101" s="7">
        <v>258</v>
      </c>
      <c r="W101" s="7">
        <v>177</v>
      </c>
    </row>
    <row r="102" spans="1:23" ht="15.75" thickBot="1">
      <c r="A102" s="7" t="s">
        <v>35</v>
      </c>
      <c r="B102" s="8" t="s">
        <v>89</v>
      </c>
      <c r="C102" s="7">
        <v>100</v>
      </c>
      <c r="D102" s="7">
        <v>55</v>
      </c>
      <c r="E102" s="7">
        <v>45</v>
      </c>
      <c r="F102" s="7" t="s">
        <v>76</v>
      </c>
      <c r="G102" s="7" t="s">
        <v>76</v>
      </c>
      <c r="H102" s="7">
        <v>435</v>
      </c>
      <c r="I102" s="7">
        <v>260</v>
      </c>
      <c r="J102" s="7">
        <v>175</v>
      </c>
      <c r="K102" s="7" t="s">
        <v>76</v>
      </c>
      <c r="L102" s="7" t="s">
        <v>76</v>
      </c>
      <c r="O102" s="8" t="s">
        <v>89</v>
      </c>
      <c r="P102" s="22">
        <f t="shared" si="4"/>
        <v>0.55000000000000004</v>
      </c>
      <c r="Q102" s="22">
        <f t="shared" si="5"/>
        <v>0.45</v>
      </c>
      <c r="R102" s="22">
        <f t="shared" si="6"/>
        <v>0.5977011494252874</v>
      </c>
      <c r="S102" s="22">
        <f t="shared" si="7"/>
        <v>0.40229885057471265</v>
      </c>
      <c r="T102" s="7">
        <v>55</v>
      </c>
      <c r="U102" s="7">
        <v>45</v>
      </c>
      <c r="V102" s="7">
        <v>260</v>
      </c>
      <c r="W102" s="7">
        <v>175</v>
      </c>
    </row>
    <row r="103" spans="1:23" ht="15.75" thickBot="1">
      <c r="A103" s="7" t="s">
        <v>32</v>
      </c>
      <c r="B103" s="8" t="s">
        <v>90</v>
      </c>
      <c r="C103" s="7">
        <v>100</v>
      </c>
      <c r="D103" s="7">
        <v>56</v>
      </c>
      <c r="E103" s="7">
        <v>44</v>
      </c>
      <c r="F103" s="7" t="s">
        <v>76</v>
      </c>
      <c r="G103" s="7" t="s">
        <v>76</v>
      </c>
      <c r="H103" s="7">
        <v>435</v>
      </c>
      <c r="I103" s="7">
        <v>267</v>
      </c>
      <c r="J103" s="7">
        <v>167</v>
      </c>
      <c r="K103" s="7">
        <v>1</v>
      </c>
      <c r="L103" s="7" t="s">
        <v>76</v>
      </c>
      <c r="O103" s="8" t="s">
        <v>90</v>
      </c>
      <c r="P103" s="22">
        <f t="shared" si="4"/>
        <v>0.56000000000000005</v>
      </c>
      <c r="Q103" s="22">
        <f t="shared" si="5"/>
        <v>0.44</v>
      </c>
      <c r="R103" s="22">
        <f t="shared" si="6"/>
        <v>0.61379310344827587</v>
      </c>
      <c r="S103" s="22">
        <f t="shared" si="7"/>
        <v>0.3839080459770115</v>
      </c>
      <c r="T103" s="7">
        <v>56</v>
      </c>
      <c r="U103" s="7">
        <v>44</v>
      </c>
      <c r="V103" s="7">
        <v>267</v>
      </c>
      <c r="W103" s="7">
        <v>167</v>
      </c>
    </row>
    <row r="104" spans="1:23" ht="15.75" thickBot="1">
      <c r="A104" s="7" t="s">
        <v>29</v>
      </c>
      <c r="B104" s="8" t="s">
        <v>91</v>
      </c>
      <c r="C104" s="7">
        <v>100</v>
      </c>
      <c r="D104" s="7">
        <v>57</v>
      </c>
      <c r="E104" s="7">
        <v>43</v>
      </c>
      <c r="F104" s="7" t="s">
        <v>76</v>
      </c>
      <c r="G104" s="7" t="s">
        <v>76</v>
      </c>
      <c r="H104" s="7">
        <v>435</v>
      </c>
      <c r="I104" s="7">
        <v>258</v>
      </c>
      <c r="J104" s="7">
        <v>176</v>
      </c>
      <c r="K104" s="7">
        <v>1</v>
      </c>
      <c r="L104" s="7" t="s">
        <v>76</v>
      </c>
      <c r="O104" s="8" t="s">
        <v>91</v>
      </c>
      <c r="P104" s="22">
        <f t="shared" si="4"/>
        <v>0.56999999999999995</v>
      </c>
      <c r="Q104" s="22">
        <f t="shared" si="5"/>
        <v>0.43</v>
      </c>
      <c r="R104" s="22">
        <f t="shared" si="6"/>
        <v>0.59310344827586203</v>
      </c>
      <c r="S104" s="22">
        <f t="shared" si="7"/>
        <v>0.40459770114942528</v>
      </c>
      <c r="T104" s="7">
        <v>57</v>
      </c>
      <c r="U104" s="7">
        <v>43</v>
      </c>
      <c r="V104" s="7">
        <v>258</v>
      </c>
      <c r="W104" s="7">
        <v>176</v>
      </c>
    </row>
    <row r="105" spans="1:23" ht="15.75" thickBot="1">
      <c r="A105" s="7" t="s">
        <v>26</v>
      </c>
      <c r="B105" s="8" t="s">
        <v>92</v>
      </c>
      <c r="C105" s="7">
        <v>100</v>
      </c>
      <c r="D105" s="7">
        <v>48</v>
      </c>
      <c r="E105" s="7">
        <v>52</v>
      </c>
      <c r="F105" s="7" t="s">
        <v>76</v>
      </c>
      <c r="G105" s="7" t="s">
        <v>76</v>
      </c>
      <c r="H105" s="7">
        <v>435</v>
      </c>
      <c r="I105" s="7">
        <v>204</v>
      </c>
      <c r="J105" s="7">
        <v>230</v>
      </c>
      <c r="K105" s="7">
        <v>1</v>
      </c>
      <c r="L105" s="7" t="s">
        <v>76</v>
      </c>
      <c r="O105" s="8" t="s">
        <v>92</v>
      </c>
      <c r="P105" s="22">
        <f t="shared" si="4"/>
        <v>0.48</v>
      </c>
      <c r="Q105" s="22">
        <f t="shared" si="5"/>
        <v>0.52</v>
      </c>
      <c r="R105" s="22">
        <f t="shared" si="6"/>
        <v>0.4689655172413793</v>
      </c>
      <c r="S105" s="22">
        <f t="shared" si="7"/>
        <v>0.52873563218390807</v>
      </c>
      <c r="T105" s="7">
        <v>48</v>
      </c>
      <c r="U105" s="7">
        <v>52</v>
      </c>
      <c r="V105" s="7">
        <v>204</v>
      </c>
      <c r="W105" s="7">
        <v>230</v>
      </c>
    </row>
    <row r="106" spans="1:23" ht="15.75" thickBot="1">
      <c r="A106" s="7" t="s">
        <v>24</v>
      </c>
      <c r="B106" s="8" t="s">
        <v>93</v>
      </c>
      <c r="C106" s="7">
        <v>100</v>
      </c>
      <c r="D106" s="7">
        <v>45</v>
      </c>
      <c r="E106" s="7">
        <v>55</v>
      </c>
      <c r="F106" s="7" t="s">
        <v>76</v>
      </c>
      <c r="G106" s="7" t="s">
        <v>76</v>
      </c>
      <c r="H106" s="7">
        <v>435</v>
      </c>
      <c r="I106" s="7">
        <v>207</v>
      </c>
      <c r="J106" s="7">
        <v>226</v>
      </c>
      <c r="K106" s="7">
        <v>2</v>
      </c>
      <c r="L106" s="7" t="s">
        <v>76</v>
      </c>
      <c r="O106" s="8" t="s">
        <v>93</v>
      </c>
      <c r="P106" s="22">
        <f t="shared" si="4"/>
        <v>0.45</v>
      </c>
      <c r="Q106" s="22">
        <f t="shared" si="5"/>
        <v>0.55000000000000004</v>
      </c>
      <c r="R106" s="22">
        <f t="shared" si="6"/>
        <v>0.47586206896551725</v>
      </c>
      <c r="S106" s="22">
        <f t="shared" si="7"/>
        <v>0.51954022988505744</v>
      </c>
      <c r="T106" s="7">
        <v>45</v>
      </c>
      <c r="U106" s="7">
        <v>55</v>
      </c>
      <c r="V106" s="7">
        <v>207</v>
      </c>
      <c r="W106" s="7">
        <v>226</v>
      </c>
    </row>
    <row r="107" spans="1:23" ht="15.75" thickBot="1">
      <c r="A107" s="7" t="s">
        <v>22</v>
      </c>
      <c r="B107" s="8" t="s">
        <v>94</v>
      </c>
      <c r="C107" s="7">
        <v>100</v>
      </c>
      <c r="D107" s="7">
        <v>45</v>
      </c>
      <c r="E107" s="7">
        <v>55</v>
      </c>
      <c r="F107" s="7" t="s">
        <v>76</v>
      </c>
      <c r="G107" s="7" t="s">
        <v>76</v>
      </c>
      <c r="H107" s="7">
        <v>435</v>
      </c>
      <c r="I107" s="7">
        <v>211</v>
      </c>
      <c r="J107" s="7">
        <v>223</v>
      </c>
      <c r="K107" s="7">
        <v>1</v>
      </c>
      <c r="L107" s="7" t="s">
        <v>76</v>
      </c>
      <c r="O107" s="8" t="s">
        <v>94</v>
      </c>
      <c r="P107" s="22">
        <f t="shared" si="4"/>
        <v>0.45</v>
      </c>
      <c r="Q107" s="22">
        <f t="shared" si="5"/>
        <v>0.55000000000000004</v>
      </c>
      <c r="R107" s="22">
        <f t="shared" si="6"/>
        <v>0.48505747126436782</v>
      </c>
      <c r="S107" s="22">
        <f t="shared" si="7"/>
        <v>0.51264367816091949</v>
      </c>
      <c r="T107" s="7">
        <v>45</v>
      </c>
      <c r="U107" s="7">
        <v>55</v>
      </c>
      <c r="V107" s="7">
        <v>211</v>
      </c>
      <c r="W107" s="7">
        <v>223</v>
      </c>
    </row>
    <row r="108" spans="1:23" ht="15.75" thickBot="1">
      <c r="A108" s="7" t="s">
        <v>19</v>
      </c>
      <c r="B108" s="8" t="s">
        <v>95</v>
      </c>
      <c r="C108" s="7">
        <v>100</v>
      </c>
      <c r="D108" s="7">
        <v>50</v>
      </c>
      <c r="E108" s="7">
        <v>50</v>
      </c>
      <c r="F108" s="7" t="s">
        <v>76</v>
      </c>
      <c r="G108" s="7" t="s">
        <v>76</v>
      </c>
      <c r="H108" s="7">
        <v>435</v>
      </c>
      <c r="I108" s="7">
        <v>212</v>
      </c>
      <c r="J108" s="7">
        <v>221</v>
      </c>
      <c r="K108" s="7">
        <v>2</v>
      </c>
      <c r="L108" s="7" t="s">
        <v>76</v>
      </c>
      <c r="O108" s="8" t="s">
        <v>95</v>
      </c>
      <c r="P108" s="22">
        <f t="shared" si="4"/>
        <v>0.5</v>
      </c>
      <c r="Q108" s="22">
        <f t="shared" si="5"/>
        <v>0.5</v>
      </c>
      <c r="R108" s="22">
        <f t="shared" si="6"/>
        <v>0.48735632183908045</v>
      </c>
      <c r="S108" s="22">
        <f t="shared" si="7"/>
        <v>0.50804597701149423</v>
      </c>
      <c r="T108" s="7">
        <v>50</v>
      </c>
      <c r="U108" s="7">
        <v>50</v>
      </c>
      <c r="V108" s="7">
        <v>212</v>
      </c>
      <c r="W108" s="7">
        <v>221</v>
      </c>
    </row>
    <row r="109" spans="1:23" ht="15.75" thickBot="1">
      <c r="A109" s="7" t="s">
        <v>16</v>
      </c>
      <c r="B109" s="8" t="s">
        <v>96</v>
      </c>
      <c r="C109" s="7">
        <v>100</v>
      </c>
      <c r="D109" s="7">
        <v>48</v>
      </c>
      <c r="E109" s="7">
        <v>51</v>
      </c>
      <c r="F109" s="7">
        <v>1</v>
      </c>
      <c r="G109" s="7" t="s">
        <v>76</v>
      </c>
      <c r="H109" s="7">
        <v>435</v>
      </c>
      <c r="I109" s="7">
        <v>205</v>
      </c>
      <c r="J109" s="7">
        <v>229</v>
      </c>
      <c r="K109" s="7">
        <v>1</v>
      </c>
      <c r="L109" s="7" t="s">
        <v>76</v>
      </c>
      <c r="O109" s="8" t="s">
        <v>96</v>
      </c>
      <c r="P109" s="22">
        <f t="shared" si="4"/>
        <v>0.48</v>
      </c>
      <c r="Q109" s="22">
        <f t="shared" si="5"/>
        <v>0.51</v>
      </c>
      <c r="R109" s="22">
        <f t="shared" si="6"/>
        <v>0.47126436781609193</v>
      </c>
      <c r="S109" s="22">
        <f t="shared" si="7"/>
        <v>0.52643678160919538</v>
      </c>
      <c r="T109" s="7">
        <v>48</v>
      </c>
      <c r="U109" s="7">
        <v>51</v>
      </c>
      <c r="V109" s="7">
        <v>205</v>
      </c>
      <c r="W109" s="7">
        <v>229</v>
      </c>
    </row>
    <row r="110" spans="1:23" ht="15.75" thickBot="1">
      <c r="A110" s="7" t="s">
        <v>13</v>
      </c>
      <c r="B110" s="8" t="s">
        <v>97</v>
      </c>
      <c r="C110" s="7">
        <v>100</v>
      </c>
      <c r="D110" s="7">
        <v>44</v>
      </c>
      <c r="E110" s="7">
        <v>55</v>
      </c>
      <c r="F110" s="7">
        <v>1</v>
      </c>
      <c r="G110" s="7" t="s">
        <v>76</v>
      </c>
      <c r="H110" s="7">
        <v>435</v>
      </c>
      <c r="I110" s="7">
        <v>202</v>
      </c>
      <c r="J110" s="7">
        <v>231</v>
      </c>
      <c r="K110" s="7">
        <v>1</v>
      </c>
      <c r="L110" s="7">
        <v>1</v>
      </c>
      <c r="O110" s="8" t="s">
        <v>97</v>
      </c>
      <c r="P110" s="22">
        <f t="shared" si="4"/>
        <v>0.44</v>
      </c>
      <c r="Q110" s="22">
        <f t="shared" si="5"/>
        <v>0.55000000000000004</v>
      </c>
      <c r="R110" s="22">
        <f t="shared" si="6"/>
        <v>0.46436781609195404</v>
      </c>
      <c r="S110" s="22">
        <f t="shared" si="7"/>
        <v>0.53103448275862064</v>
      </c>
      <c r="T110" s="7">
        <v>44</v>
      </c>
      <c r="U110" s="7">
        <v>55</v>
      </c>
      <c r="V110" s="7">
        <v>202</v>
      </c>
      <c r="W110" s="7">
        <v>231</v>
      </c>
    </row>
    <row r="111" spans="1:23" ht="15.75" thickBot="1">
      <c r="A111" s="7" t="s">
        <v>9</v>
      </c>
      <c r="B111" s="8" t="s">
        <v>98</v>
      </c>
      <c r="C111" s="7">
        <v>100</v>
      </c>
      <c r="D111" s="7">
        <v>49</v>
      </c>
      <c r="E111" s="7">
        <v>49</v>
      </c>
      <c r="F111" s="7">
        <v>2</v>
      </c>
      <c r="G111" s="7" t="s">
        <v>76</v>
      </c>
      <c r="H111" s="7">
        <v>435</v>
      </c>
      <c r="I111" s="7">
        <v>233</v>
      </c>
      <c r="J111" s="7">
        <v>198</v>
      </c>
      <c r="K111" s="7" t="s">
        <v>76</v>
      </c>
      <c r="L111" s="7">
        <v>4</v>
      </c>
      <c r="O111" s="8" t="s">
        <v>98</v>
      </c>
      <c r="P111" s="22">
        <f t="shared" si="4"/>
        <v>0.49</v>
      </c>
      <c r="Q111" s="22">
        <f t="shared" si="5"/>
        <v>0.49</v>
      </c>
      <c r="R111" s="22">
        <f t="shared" si="6"/>
        <v>0.53563218390804601</v>
      </c>
      <c r="S111" s="22">
        <f t="shared" si="7"/>
        <v>0.45517241379310347</v>
      </c>
      <c r="T111" s="7">
        <v>49</v>
      </c>
      <c r="U111" s="7">
        <v>49</v>
      </c>
      <c r="V111" s="7">
        <v>233</v>
      </c>
      <c r="W111" s="7">
        <v>198</v>
      </c>
    </row>
    <row r="112" spans="1:23" ht="15.75" thickBot="1">
      <c r="A112" s="7" t="s">
        <v>5</v>
      </c>
      <c r="B112" s="8" t="s">
        <v>99</v>
      </c>
      <c r="C112" s="7">
        <v>100</v>
      </c>
      <c r="D112" s="7">
        <v>57</v>
      </c>
      <c r="E112" s="7">
        <v>41</v>
      </c>
      <c r="F112" s="7">
        <v>2</v>
      </c>
      <c r="G112" s="7">
        <v>2</v>
      </c>
      <c r="H112" s="7">
        <v>435</v>
      </c>
      <c r="I112" s="7">
        <v>256</v>
      </c>
      <c r="J112" s="7">
        <v>178</v>
      </c>
      <c r="K112" s="7" t="s">
        <v>76</v>
      </c>
      <c r="L112" s="7">
        <v>1</v>
      </c>
      <c r="O112" s="8" t="s">
        <v>99</v>
      </c>
      <c r="P112" s="22">
        <f t="shared" si="4"/>
        <v>0.56999999999999995</v>
      </c>
      <c r="Q112" s="22">
        <f t="shared" si="5"/>
        <v>0.41</v>
      </c>
      <c r="R112" s="22">
        <f t="shared" si="6"/>
        <v>0.58850574712643677</v>
      </c>
      <c r="S112" s="22">
        <f t="shared" si="7"/>
        <v>0.4091954022988506</v>
      </c>
      <c r="T112" s="7">
        <v>57</v>
      </c>
      <c r="U112" s="7">
        <v>41</v>
      </c>
      <c r="V112" s="7">
        <v>256</v>
      </c>
      <c r="W112" s="7">
        <v>178</v>
      </c>
    </row>
    <row r="113" spans="1:23" ht="15.75" thickBot="1">
      <c r="A113" s="7" t="s">
        <v>71</v>
      </c>
      <c r="B113" s="8" t="s">
        <v>100</v>
      </c>
      <c r="C113" s="7">
        <v>100</v>
      </c>
      <c r="D113" s="7">
        <v>51</v>
      </c>
      <c r="E113" s="7">
        <v>47</v>
      </c>
      <c r="F113" s="7">
        <v>2</v>
      </c>
      <c r="G113" s="7" t="s">
        <v>76</v>
      </c>
      <c r="H113" s="7">
        <v>435</v>
      </c>
      <c r="I113" s="7">
        <v>193</v>
      </c>
      <c r="J113" s="7">
        <v>242</v>
      </c>
      <c r="K113" s="7" t="s">
        <v>76</v>
      </c>
      <c r="L113" s="7" t="s">
        <v>76</v>
      </c>
      <c r="O113" s="8" t="s">
        <v>100</v>
      </c>
      <c r="P113" s="22">
        <f t="shared" si="4"/>
        <v>0.51</v>
      </c>
      <c r="Q113" s="22">
        <f t="shared" si="5"/>
        <v>0.47</v>
      </c>
      <c r="R113" s="22">
        <f t="shared" si="6"/>
        <v>0.44367816091954021</v>
      </c>
      <c r="S113" s="22">
        <f t="shared" si="7"/>
        <v>0.55632183908045973</v>
      </c>
      <c r="T113" s="7">
        <v>51</v>
      </c>
      <c r="U113" s="7">
        <v>47</v>
      </c>
      <c r="V113" s="7">
        <v>193</v>
      </c>
      <c r="W113" s="7">
        <v>242</v>
      </c>
    </row>
    <row r="114" spans="1:23" ht="15.75" thickBot="1">
      <c r="A114" s="7" t="s">
        <v>74</v>
      </c>
      <c r="B114" s="8" t="s">
        <v>101</v>
      </c>
      <c r="C114" s="7">
        <v>100</v>
      </c>
      <c r="D114" s="7">
        <v>54</v>
      </c>
      <c r="E114" s="7">
        <v>45</v>
      </c>
      <c r="F114" s="7">
        <v>1</v>
      </c>
      <c r="G114" s="7" t="s">
        <v>76</v>
      </c>
      <c r="H114" s="7">
        <v>435</v>
      </c>
      <c r="I114" s="7">
        <v>201</v>
      </c>
      <c r="J114" s="7">
        <v>234</v>
      </c>
      <c r="K114" s="7" t="s">
        <v>76</v>
      </c>
      <c r="L114" s="7" t="s">
        <v>76</v>
      </c>
      <c r="O114" s="8" t="s">
        <v>101</v>
      </c>
      <c r="P114" s="22">
        <f t="shared" si="4"/>
        <v>0.54</v>
      </c>
      <c r="Q114" s="22">
        <f t="shared" si="5"/>
        <v>0.45</v>
      </c>
      <c r="R114" s="22">
        <f t="shared" si="6"/>
        <v>0.46206896551724136</v>
      </c>
      <c r="S114" s="22">
        <f t="shared" si="7"/>
        <v>0.53793103448275859</v>
      </c>
      <c r="T114" s="7">
        <v>54</v>
      </c>
      <c r="U114" s="7">
        <v>45</v>
      </c>
      <c r="V114" s="7">
        <v>201</v>
      </c>
      <c r="W114" s="7">
        <v>234</v>
      </c>
    </row>
    <row r="120" spans="1:23">
      <c r="A120" t="s">
        <v>104</v>
      </c>
      <c r="B120" t="s">
        <v>142</v>
      </c>
      <c r="C120" t="s">
        <v>147</v>
      </c>
      <c r="D120" t="s">
        <v>141</v>
      </c>
      <c r="E120" t="s">
        <v>148</v>
      </c>
      <c r="F120" t="s">
        <v>138</v>
      </c>
      <c r="G120" t="s">
        <v>270</v>
      </c>
      <c r="H120" t="s">
        <v>137</v>
      </c>
      <c r="I120" t="s">
        <v>271</v>
      </c>
      <c r="K120" s="16" t="s">
        <v>135</v>
      </c>
      <c r="L120" s="18" t="s">
        <v>142</v>
      </c>
      <c r="M120" s="18" t="s">
        <v>147</v>
      </c>
      <c r="N120" s="18" t="s">
        <v>141</v>
      </c>
      <c r="O120" s="18" t="s">
        <v>148</v>
      </c>
      <c r="P120" s="18" t="s">
        <v>138</v>
      </c>
      <c r="Q120" s="18" t="s">
        <v>270</v>
      </c>
      <c r="R120" s="18" t="s">
        <v>137</v>
      </c>
      <c r="S120" s="18" t="s">
        <v>271</v>
      </c>
      <c r="T120" s="18"/>
    </row>
    <row r="121" spans="1:23">
      <c r="A121" t="s">
        <v>225</v>
      </c>
      <c r="B121">
        <v>0.53</v>
      </c>
      <c r="C121">
        <v>0.42</v>
      </c>
      <c r="D121">
        <v>0.48275862068965519</v>
      </c>
      <c r="E121">
        <v>0.49655172413793103</v>
      </c>
      <c r="F121">
        <v>53</v>
      </c>
      <c r="G121">
        <v>42</v>
      </c>
      <c r="H121">
        <v>210</v>
      </c>
      <c r="I121">
        <v>216</v>
      </c>
      <c r="K121" s="16">
        <v>6230</v>
      </c>
      <c r="L121" s="22">
        <v>0.53</v>
      </c>
      <c r="M121" s="22">
        <v>0.42</v>
      </c>
      <c r="N121" s="22">
        <v>0.48275862068965519</v>
      </c>
      <c r="O121" s="22">
        <v>0.49655172413793103</v>
      </c>
      <c r="P121" s="18">
        <v>53</v>
      </c>
      <c r="Q121" s="18">
        <v>42</v>
      </c>
      <c r="R121" s="18">
        <v>210</v>
      </c>
      <c r="S121" s="18">
        <v>216</v>
      </c>
      <c r="T121" s="18"/>
    </row>
    <row r="122" spans="1:23">
      <c r="A122" t="s">
        <v>227</v>
      </c>
      <c r="B122">
        <v>0.47</v>
      </c>
      <c r="C122">
        <v>0.48</v>
      </c>
      <c r="D122">
        <v>0.43908045977011495</v>
      </c>
      <c r="E122">
        <v>0.54482758620689653</v>
      </c>
      <c r="F122">
        <v>47</v>
      </c>
      <c r="G122">
        <v>48</v>
      </c>
      <c r="H122">
        <v>191</v>
      </c>
      <c r="I122">
        <v>237</v>
      </c>
      <c r="K122" s="16">
        <v>6595</v>
      </c>
      <c r="L122" s="22">
        <v>0.53</v>
      </c>
      <c r="M122" s="22">
        <v>0.42</v>
      </c>
      <c r="N122" s="22">
        <v>0.48275862068965519</v>
      </c>
      <c r="O122" s="22">
        <v>0.49655172413793103</v>
      </c>
      <c r="P122" s="18">
        <v>53</v>
      </c>
      <c r="Q122" s="18">
        <v>42</v>
      </c>
      <c r="R122" s="18">
        <v>210</v>
      </c>
      <c r="S122" s="18">
        <v>216</v>
      </c>
    </row>
    <row r="123" spans="1:23">
      <c r="A123" t="s">
        <v>229</v>
      </c>
      <c r="B123">
        <v>0.37</v>
      </c>
      <c r="C123">
        <v>0.59</v>
      </c>
      <c r="D123">
        <v>0.30344827586206896</v>
      </c>
      <c r="E123">
        <v>0.68965517241379315</v>
      </c>
      <c r="F123">
        <v>37</v>
      </c>
      <c r="G123">
        <v>59</v>
      </c>
      <c r="H123">
        <v>132</v>
      </c>
      <c r="I123">
        <v>300</v>
      </c>
      <c r="K123" s="16">
        <v>6960</v>
      </c>
      <c r="L123" s="22">
        <v>0.47</v>
      </c>
      <c r="M123" s="22">
        <v>0.48</v>
      </c>
      <c r="N123" s="22">
        <v>0.43908045977011495</v>
      </c>
      <c r="O123" s="22">
        <v>0.54482758620689653</v>
      </c>
      <c r="P123" s="18">
        <v>47</v>
      </c>
      <c r="Q123" s="18">
        <v>48</v>
      </c>
      <c r="R123" s="18">
        <v>191</v>
      </c>
      <c r="S123" s="18">
        <v>237</v>
      </c>
    </row>
    <row r="124" spans="1:23">
      <c r="A124" t="s">
        <v>231</v>
      </c>
      <c r="B124">
        <v>0.43</v>
      </c>
      <c r="C124">
        <v>0.51</v>
      </c>
      <c r="D124">
        <v>0.47586206896551725</v>
      </c>
      <c r="E124">
        <v>0.51724137931034486</v>
      </c>
      <c r="F124">
        <v>43</v>
      </c>
      <c r="G124">
        <v>51</v>
      </c>
      <c r="H124">
        <v>207</v>
      </c>
      <c r="I124">
        <v>225</v>
      </c>
      <c r="K124" s="16">
        <v>7325</v>
      </c>
      <c r="L124" s="22">
        <v>0.47</v>
      </c>
      <c r="M124" s="22">
        <v>0.48</v>
      </c>
      <c r="N124" s="22">
        <v>0.43908045977011495</v>
      </c>
      <c r="O124" s="22">
        <v>0.54482758620689653</v>
      </c>
      <c r="P124" s="18">
        <v>47</v>
      </c>
      <c r="Q124" s="18">
        <v>48</v>
      </c>
      <c r="R124" s="18">
        <v>191</v>
      </c>
      <c r="S124" s="18">
        <v>237</v>
      </c>
    </row>
    <row r="125" spans="1:23">
      <c r="A125" t="s">
        <v>233</v>
      </c>
      <c r="B125">
        <v>0.4</v>
      </c>
      <c r="C125">
        <v>0.54</v>
      </c>
      <c r="D125">
        <v>0.4206896551724138</v>
      </c>
      <c r="E125">
        <v>0.56781609195402294</v>
      </c>
      <c r="F125">
        <v>40</v>
      </c>
      <c r="G125">
        <v>54</v>
      </c>
      <c r="H125">
        <v>183</v>
      </c>
      <c r="I125">
        <v>247</v>
      </c>
      <c r="K125" s="16">
        <v>7691</v>
      </c>
      <c r="L125" s="22">
        <v>0.37</v>
      </c>
      <c r="M125" s="22">
        <v>0.59</v>
      </c>
      <c r="N125" s="22">
        <v>0.30344827586206896</v>
      </c>
      <c r="O125" s="22">
        <v>0.68965517241379315</v>
      </c>
      <c r="P125" s="18">
        <v>37</v>
      </c>
      <c r="Q125" s="18">
        <v>59</v>
      </c>
      <c r="R125" s="18">
        <v>132</v>
      </c>
      <c r="S125" s="18">
        <v>300</v>
      </c>
    </row>
    <row r="126" spans="1:23">
      <c r="A126" t="s">
        <v>235</v>
      </c>
      <c r="B126">
        <v>0.47</v>
      </c>
      <c r="C126">
        <v>0.48</v>
      </c>
      <c r="D126">
        <v>0.44827586206896552</v>
      </c>
      <c r="E126">
        <v>0.54482758620689653</v>
      </c>
      <c r="F126">
        <v>47</v>
      </c>
      <c r="G126">
        <v>48</v>
      </c>
      <c r="H126">
        <v>195</v>
      </c>
      <c r="I126">
        <v>237</v>
      </c>
      <c r="K126" s="16">
        <v>8056</v>
      </c>
      <c r="L126" s="22">
        <v>0.37</v>
      </c>
      <c r="M126" s="22">
        <v>0.59</v>
      </c>
      <c r="N126" s="22">
        <v>0.30344827586206896</v>
      </c>
      <c r="O126" s="22">
        <v>0.68965517241379315</v>
      </c>
      <c r="P126" s="18">
        <v>37</v>
      </c>
      <c r="Q126" s="18">
        <v>59</v>
      </c>
      <c r="R126" s="18">
        <v>132</v>
      </c>
      <c r="S126" s="18">
        <v>300</v>
      </c>
    </row>
    <row r="127" spans="1:23">
      <c r="A127" t="s">
        <v>237</v>
      </c>
      <c r="B127">
        <v>0.39</v>
      </c>
      <c r="C127">
        <v>0.56000000000000005</v>
      </c>
      <c r="D127">
        <v>0.37471264367816093</v>
      </c>
      <c r="E127">
        <v>0.61379310344827587</v>
      </c>
      <c r="F127">
        <v>39</v>
      </c>
      <c r="G127">
        <v>56</v>
      </c>
      <c r="H127">
        <v>163</v>
      </c>
      <c r="I127">
        <v>267</v>
      </c>
      <c r="K127" s="16">
        <v>8421</v>
      </c>
      <c r="L127" s="22">
        <v>0.43</v>
      </c>
      <c r="M127" s="22">
        <v>0.51</v>
      </c>
      <c r="N127" s="22">
        <v>0.47586206896551725</v>
      </c>
      <c r="O127" s="22">
        <v>0.51724137931034486</v>
      </c>
      <c r="P127" s="18">
        <v>43</v>
      </c>
      <c r="Q127" s="18">
        <v>51</v>
      </c>
      <c r="R127" s="18">
        <v>207</v>
      </c>
      <c r="S127" s="18">
        <v>225</v>
      </c>
    </row>
    <row r="128" spans="1:23">
      <c r="A128" t="s">
        <v>239</v>
      </c>
      <c r="B128">
        <v>0.47</v>
      </c>
      <c r="C128">
        <v>0.48</v>
      </c>
      <c r="D128">
        <v>0.49655172413793103</v>
      </c>
      <c r="E128">
        <v>0.50114942528735629</v>
      </c>
      <c r="F128">
        <v>47</v>
      </c>
      <c r="G128">
        <v>48</v>
      </c>
      <c r="H128">
        <v>216</v>
      </c>
      <c r="I128">
        <v>218</v>
      </c>
      <c r="K128" s="16">
        <v>8786</v>
      </c>
      <c r="L128" s="22">
        <v>0.43</v>
      </c>
      <c r="M128" s="22">
        <v>0.51</v>
      </c>
      <c r="N128" s="22">
        <v>0.47586206896551725</v>
      </c>
      <c r="O128" s="22">
        <v>0.51724137931034486</v>
      </c>
      <c r="P128" s="18">
        <v>43</v>
      </c>
      <c r="Q128" s="18">
        <v>51</v>
      </c>
      <c r="R128" s="18">
        <v>207</v>
      </c>
      <c r="S128" s="18">
        <v>225</v>
      </c>
    </row>
    <row r="129" spans="1:20">
      <c r="A129" t="s">
        <v>241</v>
      </c>
      <c r="B129">
        <v>0.59</v>
      </c>
      <c r="C129">
        <v>0.36</v>
      </c>
      <c r="D129">
        <v>0.7195402298850575</v>
      </c>
      <c r="E129">
        <v>0.26896551724137929</v>
      </c>
      <c r="F129">
        <v>59</v>
      </c>
      <c r="G129">
        <v>36</v>
      </c>
      <c r="H129">
        <v>313</v>
      </c>
      <c r="I129">
        <v>117</v>
      </c>
      <c r="K129" s="16">
        <v>9152</v>
      </c>
      <c r="L129" s="22">
        <v>0.4</v>
      </c>
      <c r="M129" s="22">
        <v>0.54</v>
      </c>
      <c r="N129" s="22">
        <v>0.4206896551724138</v>
      </c>
      <c r="O129" s="22">
        <v>0.56781609195402294</v>
      </c>
      <c r="P129" s="18">
        <v>40</v>
      </c>
      <c r="Q129" s="18">
        <v>54</v>
      </c>
      <c r="R129" s="18">
        <v>183</v>
      </c>
      <c r="S129" s="18">
        <v>247</v>
      </c>
    </row>
    <row r="130" spans="1:20">
      <c r="A130" t="s">
        <v>243</v>
      </c>
      <c r="B130">
        <v>0.69</v>
      </c>
      <c r="C130">
        <v>0.25</v>
      </c>
      <c r="D130">
        <v>0.74022988505747123</v>
      </c>
      <c r="E130">
        <v>0.23678160919540231</v>
      </c>
      <c r="F130">
        <v>69</v>
      </c>
      <c r="G130">
        <v>25</v>
      </c>
      <c r="H130">
        <v>322</v>
      </c>
      <c r="I130">
        <v>103</v>
      </c>
      <c r="K130" s="16">
        <v>9517</v>
      </c>
      <c r="L130" s="22">
        <v>0.4</v>
      </c>
      <c r="M130" s="22">
        <v>0.54</v>
      </c>
      <c r="N130" s="22">
        <v>0.4206896551724138</v>
      </c>
      <c r="O130" s="22">
        <v>0.56781609195402294</v>
      </c>
      <c r="P130" s="18">
        <v>40</v>
      </c>
      <c r="Q130" s="18">
        <v>54</v>
      </c>
      <c r="R130" s="18">
        <v>183</v>
      </c>
      <c r="S130" s="18">
        <v>247</v>
      </c>
    </row>
    <row r="131" spans="1:20">
      <c r="A131" t="s">
        <v>245</v>
      </c>
      <c r="B131">
        <v>0.75</v>
      </c>
      <c r="C131">
        <v>0.17</v>
      </c>
      <c r="D131">
        <v>0.76551724137931032</v>
      </c>
      <c r="E131">
        <v>0.2045977011494253</v>
      </c>
      <c r="F131">
        <v>75</v>
      </c>
      <c r="G131">
        <v>17</v>
      </c>
      <c r="H131">
        <v>333</v>
      </c>
      <c r="I131">
        <v>89</v>
      </c>
      <c r="K131" s="16">
        <v>9882</v>
      </c>
      <c r="L131" s="22">
        <v>0.47</v>
      </c>
      <c r="M131" s="22">
        <v>0.48</v>
      </c>
      <c r="N131" s="22">
        <v>0.44827586206896552</v>
      </c>
      <c r="O131" s="22">
        <v>0.54482758620689653</v>
      </c>
      <c r="P131" s="18">
        <v>47</v>
      </c>
      <c r="Q131" s="18">
        <v>48</v>
      </c>
      <c r="R131" s="18">
        <v>195</v>
      </c>
      <c r="S131" s="18">
        <v>237</v>
      </c>
      <c r="T131" s="18"/>
    </row>
    <row r="132" spans="1:20">
      <c r="A132" t="s">
        <v>247</v>
      </c>
      <c r="B132">
        <v>0.69</v>
      </c>
      <c r="C132">
        <v>0.23</v>
      </c>
      <c r="D132">
        <v>0.60229885057471266</v>
      </c>
      <c r="E132">
        <v>0.38850574712643676</v>
      </c>
      <c r="F132">
        <v>69</v>
      </c>
      <c r="G132">
        <v>23</v>
      </c>
      <c r="H132">
        <v>262</v>
      </c>
      <c r="I132">
        <v>169</v>
      </c>
      <c r="K132" s="16">
        <v>10247</v>
      </c>
      <c r="L132" s="22">
        <v>0.47</v>
      </c>
      <c r="M132" s="22">
        <v>0.48</v>
      </c>
      <c r="N132" s="22">
        <v>0.44827586206896552</v>
      </c>
      <c r="O132" s="22">
        <v>0.54482758620689653</v>
      </c>
      <c r="P132" s="18">
        <v>47</v>
      </c>
      <c r="Q132" s="18">
        <v>48</v>
      </c>
      <c r="R132" s="18">
        <v>195</v>
      </c>
      <c r="S132" s="18">
        <v>237</v>
      </c>
      <c r="T132" s="18"/>
    </row>
    <row r="133" spans="1:20">
      <c r="A133" t="s">
        <v>249</v>
      </c>
      <c r="B133">
        <v>0.66</v>
      </c>
      <c r="C133">
        <v>0.28000000000000003</v>
      </c>
      <c r="D133">
        <v>0.61379310344827587</v>
      </c>
      <c r="E133">
        <v>0.3724137931034483</v>
      </c>
      <c r="F133">
        <v>66</v>
      </c>
      <c r="G133">
        <v>28</v>
      </c>
      <c r="H133">
        <v>267</v>
      </c>
      <c r="I133">
        <v>162</v>
      </c>
      <c r="K133" s="16">
        <v>10613</v>
      </c>
      <c r="L133" s="22">
        <v>0.39</v>
      </c>
      <c r="M133" s="22">
        <v>0.56000000000000005</v>
      </c>
      <c r="N133" s="22">
        <v>0.37471264367816093</v>
      </c>
      <c r="O133" s="22">
        <v>0.61379310344827587</v>
      </c>
      <c r="P133" s="18">
        <v>39</v>
      </c>
      <c r="Q133" s="18">
        <v>56</v>
      </c>
      <c r="R133" s="18">
        <v>163</v>
      </c>
      <c r="S133" s="18">
        <v>267</v>
      </c>
    </row>
    <row r="134" spans="1:20">
      <c r="A134" t="s">
        <v>251</v>
      </c>
      <c r="B134">
        <v>0.56999999999999995</v>
      </c>
      <c r="C134">
        <v>0.38</v>
      </c>
      <c r="D134">
        <v>0.51034482758620692</v>
      </c>
      <c r="E134">
        <v>0.48045977011494251</v>
      </c>
      <c r="F134">
        <v>57</v>
      </c>
      <c r="G134">
        <v>38</v>
      </c>
      <c r="H134">
        <v>222</v>
      </c>
      <c r="I134">
        <v>209</v>
      </c>
      <c r="K134" s="16">
        <v>10978</v>
      </c>
      <c r="L134" s="22">
        <v>0.39</v>
      </c>
      <c r="M134" s="22">
        <v>0.56000000000000005</v>
      </c>
      <c r="N134" s="22">
        <v>0.37471264367816093</v>
      </c>
      <c r="O134" s="22">
        <v>0.61379310344827587</v>
      </c>
      <c r="P134" s="18">
        <v>39</v>
      </c>
      <c r="Q134" s="18">
        <v>56</v>
      </c>
      <c r="R134" s="18">
        <v>163</v>
      </c>
      <c r="S134" s="18">
        <v>267</v>
      </c>
    </row>
    <row r="135" spans="1:20">
      <c r="A135" t="s">
        <v>253</v>
      </c>
      <c r="B135">
        <v>0.56999999999999995</v>
      </c>
      <c r="C135">
        <v>0.38</v>
      </c>
      <c r="D135">
        <v>0.55862068965517242</v>
      </c>
      <c r="E135">
        <v>0.43678160919540232</v>
      </c>
      <c r="F135">
        <v>57</v>
      </c>
      <c r="G135">
        <v>38</v>
      </c>
      <c r="H135">
        <v>243</v>
      </c>
      <c r="I135">
        <v>190</v>
      </c>
      <c r="K135" s="16">
        <v>11343</v>
      </c>
      <c r="L135" s="22">
        <v>0.47</v>
      </c>
      <c r="M135" s="22">
        <v>0.48</v>
      </c>
      <c r="N135" s="22">
        <v>0.49655172413793103</v>
      </c>
      <c r="O135" s="22">
        <v>0.50114942528735629</v>
      </c>
      <c r="P135" s="18">
        <v>47</v>
      </c>
      <c r="Q135" s="18">
        <v>48</v>
      </c>
      <c r="R135" s="18">
        <v>216</v>
      </c>
      <c r="S135" s="18">
        <v>218</v>
      </c>
    </row>
    <row r="136" spans="1:20">
      <c r="A136" t="s">
        <v>255</v>
      </c>
      <c r="B136">
        <v>0.45</v>
      </c>
      <c r="C136">
        <v>0.51</v>
      </c>
      <c r="D136">
        <v>0.43218390804597701</v>
      </c>
      <c r="E136">
        <v>0.56551724137931036</v>
      </c>
      <c r="F136">
        <v>45</v>
      </c>
      <c r="G136">
        <v>51</v>
      </c>
      <c r="H136">
        <v>188</v>
      </c>
      <c r="I136">
        <v>246</v>
      </c>
      <c r="K136" s="16">
        <v>11708</v>
      </c>
      <c r="L136" s="22">
        <v>0.47</v>
      </c>
      <c r="M136" s="22">
        <v>0.48</v>
      </c>
      <c r="N136" s="22">
        <v>0.49655172413793103</v>
      </c>
      <c r="O136" s="22">
        <v>0.50114942528735629</v>
      </c>
      <c r="P136" s="18">
        <v>47</v>
      </c>
      <c r="Q136" s="18">
        <v>48</v>
      </c>
      <c r="R136" s="18">
        <v>216</v>
      </c>
      <c r="S136" s="18">
        <v>218</v>
      </c>
    </row>
    <row r="137" spans="1:20">
      <c r="A137" t="s">
        <v>257</v>
      </c>
      <c r="B137">
        <v>0.54</v>
      </c>
      <c r="C137">
        <v>0.42</v>
      </c>
      <c r="D137">
        <v>0.60459770114942524</v>
      </c>
      <c r="E137">
        <v>0.39310344827586208</v>
      </c>
      <c r="F137">
        <v>54</v>
      </c>
      <c r="G137">
        <v>42</v>
      </c>
      <c r="H137">
        <v>263</v>
      </c>
      <c r="I137">
        <v>171</v>
      </c>
      <c r="K137" s="16">
        <v>12074</v>
      </c>
      <c r="L137" s="22">
        <v>0.59</v>
      </c>
      <c r="M137" s="22">
        <v>0.36</v>
      </c>
      <c r="N137" s="22">
        <v>0.7195402298850575</v>
      </c>
      <c r="O137" s="22">
        <v>0.26896551724137929</v>
      </c>
      <c r="P137" s="18">
        <v>59</v>
      </c>
      <c r="Q137" s="18">
        <v>36</v>
      </c>
      <c r="R137" s="18">
        <v>313</v>
      </c>
      <c r="S137" s="18">
        <v>117</v>
      </c>
    </row>
    <row r="138" spans="1:20">
      <c r="A138" t="s">
        <v>259</v>
      </c>
      <c r="B138">
        <v>0.48</v>
      </c>
      <c r="C138">
        <v>0.47</v>
      </c>
      <c r="D138">
        <v>0.53793103448275859</v>
      </c>
      <c r="E138">
        <v>0.4574712643678161</v>
      </c>
      <c r="F138">
        <v>48</v>
      </c>
      <c r="G138">
        <v>47</v>
      </c>
      <c r="H138">
        <v>234</v>
      </c>
      <c r="I138">
        <v>199</v>
      </c>
      <c r="K138" s="16">
        <v>12439</v>
      </c>
      <c r="L138" s="22">
        <v>0.59</v>
      </c>
      <c r="M138" s="22">
        <v>0.36</v>
      </c>
      <c r="N138" s="22">
        <v>0.7195402298850575</v>
      </c>
      <c r="O138" s="22">
        <v>0.26896551724137929</v>
      </c>
      <c r="P138" s="18">
        <v>59</v>
      </c>
      <c r="Q138" s="18">
        <v>36</v>
      </c>
      <c r="R138" s="18">
        <v>313</v>
      </c>
      <c r="S138" s="18">
        <v>117</v>
      </c>
    </row>
    <row r="139" spans="1:20">
      <c r="A139" t="s">
        <v>261</v>
      </c>
      <c r="B139">
        <v>0.46</v>
      </c>
      <c r="C139">
        <v>0.48</v>
      </c>
      <c r="D139">
        <v>0.48965517241379308</v>
      </c>
      <c r="E139">
        <v>0.50804597701149423</v>
      </c>
      <c r="F139">
        <v>46</v>
      </c>
      <c r="G139">
        <v>48</v>
      </c>
      <c r="H139">
        <v>213</v>
      </c>
      <c r="I139">
        <v>221</v>
      </c>
      <c r="K139" s="16">
        <v>12804</v>
      </c>
      <c r="L139" s="22">
        <v>0.69</v>
      </c>
      <c r="M139" s="22">
        <v>0.25</v>
      </c>
      <c r="N139" s="22">
        <v>0.74022988505747123</v>
      </c>
      <c r="O139" s="22">
        <v>0.23678160919540231</v>
      </c>
      <c r="P139" s="18">
        <v>69</v>
      </c>
      <c r="Q139" s="18">
        <v>25</v>
      </c>
      <c r="R139" s="18">
        <v>322</v>
      </c>
      <c r="S139" s="18">
        <v>103</v>
      </c>
    </row>
    <row r="140" spans="1:20">
      <c r="A140" t="s">
        <v>263</v>
      </c>
      <c r="B140">
        <v>0.48</v>
      </c>
      <c r="C140">
        <v>0.47</v>
      </c>
      <c r="D140">
        <v>0.53333333333333333</v>
      </c>
      <c r="E140">
        <v>0.46666666666666667</v>
      </c>
      <c r="F140">
        <v>48</v>
      </c>
      <c r="G140">
        <v>47</v>
      </c>
      <c r="H140">
        <v>232</v>
      </c>
      <c r="I140">
        <v>203</v>
      </c>
      <c r="K140" s="16">
        <v>13169</v>
      </c>
      <c r="L140" s="22">
        <v>0.69</v>
      </c>
      <c r="M140" s="22">
        <v>0.25</v>
      </c>
      <c r="N140" s="22">
        <v>0.74022988505747123</v>
      </c>
      <c r="O140" s="22">
        <v>0.23678160919540231</v>
      </c>
      <c r="P140" s="18">
        <v>69</v>
      </c>
      <c r="Q140" s="18">
        <v>25</v>
      </c>
      <c r="R140" s="18">
        <v>322</v>
      </c>
      <c r="S140" s="18">
        <v>103</v>
      </c>
    </row>
    <row r="141" spans="1:20">
      <c r="A141" t="s">
        <v>265</v>
      </c>
      <c r="B141">
        <v>0.49</v>
      </c>
      <c r="C141">
        <v>0.47</v>
      </c>
      <c r="D141">
        <v>0.53793103448275859</v>
      </c>
      <c r="E141">
        <v>0.46206896551724136</v>
      </c>
      <c r="F141">
        <v>49</v>
      </c>
      <c r="G141">
        <v>47</v>
      </c>
      <c r="H141">
        <v>234</v>
      </c>
      <c r="I141">
        <v>201</v>
      </c>
      <c r="K141" s="16">
        <v>13535</v>
      </c>
      <c r="L141" s="22">
        <v>0.75</v>
      </c>
      <c r="M141" s="22">
        <v>0.17</v>
      </c>
      <c r="N141" s="22">
        <v>0.76551724137931032</v>
      </c>
      <c r="O141" s="22">
        <v>0.2045977011494253</v>
      </c>
      <c r="P141" s="18">
        <v>75</v>
      </c>
      <c r="Q141" s="18">
        <v>17</v>
      </c>
      <c r="R141" s="18">
        <v>333</v>
      </c>
      <c r="S141" s="18">
        <v>89</v>
      </c>
    </row>
    <row r="142" spans="1:20">
      <c r="A142" t="s">
        <v>267</v>
      </c>
      <c r="B142">
        <v>0.64</v>
      </c>
      <c r="C142">
        <v>0.34</v>
      </c>
      <c r="D142">
        <v>0.65057471264367817</v>
      </c>
      <c r="E142">
        <v>0.35172413793103446</v>
      </c>
      <c r="F142">
        <v>64</v>
      </c>
      <c r="G142">
        <v>34</v>
      </c>
      <c r="H142">
        <v>283</v>
      </c>
      <c r="I142">
        <v>153</v>
      </c>
      <c r="K142" s="16">
        <v>13900</v>
      </c>
      <c r="L142" s="22">
        <v>0.75</v>
      </c>
      <c r="M142" s="22">
        <v>0.17</v>
      </c>
      <c r="N142" s="22">
        <v>0.76551724137931032</v>
      </c>
      <c r="O142" s="22">
        <v>0.2045977011494253</v>
      </c>
      <c r="P142" s="18">
        <v>75</v>
      </c>
      <c r="Q142" s="18">
        <v>17</v>
      </c>
      <c r="R142" s="18">
        <v>333</v>
      </c>
      <c r="S142" s="18">
        <v>89</v>
      </c>
    </row>
    <row r="143" spans="1:20">
      <c r="A143" t="s">
        <v>269</v>
      </c>
      <c r="B143">
        <v>0.64</v>
      </c>
      <c r="C143">
        <v>0.36</v>
      </c>
      <c r="D143">
        <v>0.60229885057471266</v>
      </c>
      <c r="E143">
        <v>0.40229885057471265</v>
      </c>
      <c r="F143">
        <v>64</v>
      </c>
      <c r="G143">
        <v>36</v>
      </c>
      <c r="H143">
        <v>262</v>
      </c>
      <c r="I143">
        <v>175</v>
      </c>
      <c r="K143" s="16">
        <v>14265</v>
      </c>
      <c r="L143" s="22">
        <v>0.69</v>
      </c>
      <c r="M143" s="22">
        <v>0.23</v>
      </c>
      <c r="N143" s="22">
        <v>0.60229885057471266</v>
      </c>
      <c r="O143" s="22">
        <v>0.38850574712643676</v>
      </c>
      <c r="P143" s="18">
        <v>69</v>
      </c>
      <c r="Q143" s="18">
        <v>23</v>
      </c>
      <c r="R143" s="18">
        <v>262</v>
      </c>
      <c r="S143" s="18">
        <v>169</v>
      </c>
    </row>
    <row r="144" spans="1:20">
      <c r="A144" t="s">
        <v>75</v>
      </c>
      <c r="B144">
        <v>0.67</v>
      </c>
      <c r="C144">
        <v>0.33</v>
      </c>
      <c r="D144">
        <v>0.59310344827586203</v>
      </c>
      <c r="E144">
        <v>0.40459770114942528</v>
      </c>
      <c r="F144">
        <v>67</v>
      </c>
      <c r="G144">
        <v>33</v>
      </c>
      <c r="H144">
        <v>258</v>
      </c>
      <c r="I144">
        <v>176</v>
      </c>
      <c r="K144" s="16">
        <v>14630</v>
      </c>
      <c r="L144" s="22">
        <v>0.69</v>
      </c>
      <c r="M144" s="22">
        <v>0.23</v>
      </c>
      <c r="N144" s="22">
        <v>0.60229885057471266</v>
      </c>
      <c r="O144" s="22">
        <v>0.38850574712643676</v>
      </c>
      <c r="P144" s="18">
        <v>69</v>
      </c>
      <c r="Q144" s="18">
        <v>23</v>
      </c>
      <c r="R144" s="18">
        <v>262</v>
      </c>
      <c r="S144" s="18">
        <v>169</v>
      </c>
    </row>
    <row r="145" spans="1:19">
      <c r="A145" t="s">
        <v>77</v>
      </c>
      <c r="B145">
        <v>0.68</v>
      </c>
      <c r="C145">
        <v>0.32</v>
      </c>
      <c r="D145">
        <v>0.67816091954022983</v>
      </c>
      <c r="E145">
        <v>0.32183908045977011</v>
      </c>
      <c r="F145">
        <v>68</v>
      </c>
      <c r="G145">
        <v>32</v>
      </c>
      <c r="H145">
        <v>295</v>
      </c>
      <c r="I145">
        <v>140</v>
      </c>
      <c r="K145" s="16">
        <v>14996</v>
      </c>
      <c r="L145" s="22">
        <v>0.66</v>
      </c>
      <c r="M145" s="22">
        <v>0.28000000000000003</v>
      </c>
      <c r="N145" s="22">
        <v>0.61379310344827587</v>
      </c>
      <c r="O145" s="22">
        <v>0.3724137931034483</v>
      </c>
      <c r="P145" s="18">
        <v>66</v>
      </c>
      <c r="Q145" s="18">
        <v>28</v>
      </c>
      <c r="R145" s="18">
        <v>267</v>
      </c>
      <c r="S145" s="18">
        <v>162</v>
      </c>
    </row>
    <row r="146" spans="1:19">
      <c r="A146" t="s">
        <v>78</v>
      </c>
      <c r="B146">
        <v>0.64</v>
      </c>
      <c r="C146">
        <v>0.36</v>
      </c>
      <c r="D146">
        <v>0.57011494252873562</v>
      </c>
      <c r="E146">
        <v>0.42988505747126438</v>
      </c>
      <c r="F146">
        <v>64</v>
      </c>
      <c r="G146">
        <v>36</v>
      </c>
      <c r="H146">
        <v>248</v>
      </c>
      <c r="I146">
        <v>187</v>
      </c>
      <c r="K146" s="16">
        <v>15361</v>
      </c>
      <c r="L146" s="22">
        <v>0.66</v>
      </c>
      <c r="M146" s="22">
        <v>0.28000000000000003</v>
      </c>
      <c r="N146" s="22">
        <v>0.61379310344827587</v>
      </c>
      <c r="O146" s="22">
        <v>0.3724137931034483</v>
      </c>
      <c r="P146" s="18">
        <v>66</v>
      </c>
      <c r="Q146" s="18">
        <v>28</v>
      </c>
      <c r="R146" s="18">
        <v>267</v>
      </c>
      <c r="S146" s="18">
        <v>162</v>
      </c>
    </row>
    <row r="147" spans="1:19">
      <c r="A147" t="s">
        <v>79</v>
      </c>
      <c r="B147">
        <v>0.57999999999999996</v>
      </c>
      <c r="C147">
        <v>0.42</v>
      </c>
      <c r="D147">
        <v>0.55862068965517242</v>
      </c>
      <c r="E147">
        <v>0.44137931034482758</v>
      </c>
      <c r="F147">
        <v>58</v>
      </c>
      <c r="G147">
        <v>42</v>
      </c>
      <c r="H147">
        <v>243</v>
      </c>
      <c r="I147">
        <v>192</v>
      </c>
      <c r="K147" s="16">
        <v>15726</v>
      </c>
      <c r="L147" s="22">
        <v>0.56999999999999995</v>
      </c>
      <c r="M147" s="22">
        <v>0.38</v>
      </c>
      <c r="N147" s="22">
        <v>0.51034482758620692</v>
      </c>
      <c r="O147" s="22">
        <v>0.48045977011494251</v>
      </c>
      <c r="P147" s="18">
        <v>57</v>
      </c>
      <c r="Q147" s="18">
        <v>38</v>
      </c>
      <c r="R147" s="18">
        <v>222</v>
      </c>
      <c r="S147" s="18">
        <v>209</v>
      </c>
    </row>
    <row r="148" spans="1:19">
      <c r="A148" t="s">
        <v>80</v>
      </c>
      <c r="B148">
        <v>0.54</v>
      </c>
      <c r="C148">
        <v>0.44</v>
      </c>
      <c r="D148">
        <v>0.58620689655172409</v>
      </c>
      <c r="E148">
        <v>0.41379310344827586</v>
      </c>
      <c r="F148">
        <v>54</v>
      </c>
      <c r="G148">
        <v>44</v>
      </c>
      <c r="H148">
        <v>255</v>
      </c>
      <c r="I148">
        <v>180</v>
      </c>
      <c r="K148" s="16">
        <v>16091</v>
      </c>
      <c r="L148" s="22">
        <v>0.56999999999999995</v>
      </c>
      <c r="M148" s="22">
        <v>0.38</v>
      </c>
      <c r="N148" s="22">
        <v>0.51034482758620692</v>
      </c>
      <c r="O148" s="22">
        <v>0.48045977011494251</v>
      </c>
      <c r="P148" s="18">
        <v>57</v>
      </c>
      <c r="Q148" s="18">
        <v>38</v>
      </c>
      <c r="R148" s="18">
        <v>222</v>
      </c>
      <c r="S148" s="18">
        <v>209</v>
      </c>
    </row>
    <row r="149" spans="1:19">
      <c r="A149" t="s">
        <v>81</v>
      </c>
      <c r="B149">
        <v>0.56000000000000005</v>
      </c>
      <c r="C149">
        <v>0.42</v>
      </c>
      <c r="D149">
        <v>0.55632183908045973</v>
      </c>
      <c r="E149">
        <v>0.44137931034482758</v>
      </c>
      <c r="F149">
        <v>56</v>
      </c>
      <c r="G149">
        <v>42</v>
      </c>
      <c r="H149">
        <v>242</v>
      </c>
      <c r="I149">
        <v>192</v>
      </c>
      <c r="K149" s="16">
        <v>16457</v>
      </c>
      <c r="L149" s="22">
        <v>0.56999999999999995</v>
      </c>
      <c r="M149" s="22">
        <v>0.38</v>
      </c>
      <c r="N149" s="22">
        <v>0.55862068965517242</v>
      </c>
      <c r="O149" s="22">
        <v>0.43678160919540232</v>
      </c>
      <c r="P149" s="18">
        <v>57</v>
      </c>
      <c r="Q149" s="18">
        <v>38</v>
      </c>
      <c r="R149" s="18">
        <v>243</v>
      </c>
      <c r="S149" s="18">
        <v>190</v>
      </c>
    </row>
    <row r="150" spans="1:19">
      <c r="A150" t="s">
        <v>82</v>
      </c>
      <c r="B150">
        <v>0.61</v>
      </c>
      <c r="C150">
        <v>0.37</v>
      </c>
      <c r="D150">
        <v>0.66896551724137931</v>
      </c>
      <c r="E150">
        <v>0.33103448275862069</v>
      </c>
      <c r="F150">
        <v>61</v>
      </c>
      <c r="G150">
        <v>37</v>
      </c>
      <c r="H150">
        <v>291</v>
      </c>
      <c r="I150">
        <v>144</v>
      </c>
      <c r="K150" s="16">
        <v>16822</v>
      </c>
      <c r="L150" s="22">
        <v>0.56999999999999995</v>
      </c>
      <c r="M150" s="22">
        <v>0.38</v>
      </c>
      <c r="N150" s="22">
        <v>0.55862068965517242</v>
      </c>
      <c r="O150" s="22">
        <v>0.43678160919540232</v>
      </c>
      <c r="P150" s="18">
        <v>57</v>
      </c>
      <c r="Q150" s="18">
        <v>38</v>
      </c>
      <c r="R150" s="18">
        <v>243</v>
      </c>
      <c r="S150" s="18">
        <v>190</v>
      </c>
    </row>
    <row r="151" spans="1:19">
      <c r="A151" t="s">
        <v>83</v>
      </c>
      <c r="B151">
        <v>0.61</v>
      </c>
      <c r="C151">
        <v>0.38</v>
      </c>
      <c r="D151">
        <v>0.671264367816092</v>
      </c>
      <c r="E151">
        <v>0.32873563218390806</v>
      </c>
      <c r="F151">
        <v>61</v>
      </c>
      <c r="G151">
        <v>38</v>
      </c>
      <c r="H151">
        <v>292</v>
      </c>
      <c r="I151">
        <v>143</v>
      </c>
      <c r="K151" s="16">
        <v>17187</v>
      </c>
      <c r="L151" s="22">
        <v>0.45</v>
      </c>
      <c r="M151" s="22">
        <v>0.51</v>
      </c>
      <c r="N151" s="22">
        <v>0.43218390804597701</v>
      </c>
      <c r="O151" s="22">
        <v>0.56551724137931036</v>
      </c>
      <c r="P151" s="18">
        <v>45</v>
      </c>
      <c r="Q151" s="18">
        <v>51</v>
      </c>
      <c r="R151" s="18">
        <v>188</v>
      </c>
      <c r="S151" s="18">
        <v>246</v>
      </c>
    </row>
    <row r="152" spans="1:19">
      <c r="A152" t="s">
        <v>84</v>
      </c>
      <c r="B152">
        <v>0.57999999999999996</v>
      </c>
      <c r="C152">
        <v>0.41</v>
      </c>
      <c r="D152">
        <v>0.63678160919540228</v>
      </c>
      <c r="E152">
        <v>0.36321839080459772</v>
      </c>
      <c r="F152">
        <v>58</v>
      </c>
      <c r="G152">
        <v>41</v>
      </c>
      <c r="H152">
        <v>277</v>
      </c>
      <c r="I152">
        <v>158</v>
      </c>
      <c r="K152" s="16">
        <v>17552</v>
      </c>
      <c r="L152" s="22">
        <v>0.45</v>
      </c>
      <c r="M152" s="22">
        <v>0.51</v>
      </c>
      <c r="N152" s="22">
        <v>0.43218390804597701</v>
      </c>
      <c r="O152" s="22">
        <v>0.56551724137931036</v>
      </c>
      <c r="P152" s="18">
        <v>45</v>
      </c>
      <c r="Q152" s="18">
        <v>51</v>
      </c>
      <c r="R152" s="18">
        <v>188</v>
      </c>
      <c r="S152" s="18">
        <v>246</v>
      </c>
    </row>
    <row r="153" spans="1:19">
      <c r="A153" t="s">
        <v>85</v>
      </c>
      <c r="B153">
        <v>0.46</v>
      </c>
      <c r="C153">
        <v>0.53</v>
      </c>
      <c r="D153">
        <v>0.55632183908045973</v>
      </c>
      <c r="E153">
        <v>0.44137931034482758</v>
      </c>
      <c r="F153">
        <v>46</v>
      </c>
      <c r="G153">
        <v>53</v>
      </c>
      <c r="H153">
        <v>242</v>
      </c>
      <c r="I153">
        <v>192</v>
      </c>
      <c r="K153" s="16">
        <v>17918</v>
      </c>
      <c r="L153" s="22">
        <v>0.54</v>
      </c>
      <c r="M153" s="22">
        <v>0.42</v>
      </c>
      <c r="N153" s="22">
        <v>0.60459770114942524</v>
      </c>
      <c r="O153" s="22">
        <v>0.39310344827586208</v>
      </c>
      <c r="P153" s="18">
        <v>54</v>
      </c>
      <c r="Q153" s="18">
        <v>42</v>
      </c>
      <c r="R153" s="18">
        <v>263</v>
      </c>
      <c r="S153" s="18">
        <v>171</v>
      </c>
    </row>
    <row r="154" spans="1:19">
      <c r="A154" t="s">
        <v>86</v>
      </c>
      <c r="B154">
        <v>0.46</v>
      </c>
      <c r="C154">
        <v>0.54</v>
      </c>
      <c r="D154">
        <v>0.61839080459770113</v>
      </c>
      <c r="E154">
        <v>0.38160919540229887</v>
      </c>
      <c r="F154">
        <v>46</v>
      </c>
      <c r="G154">
        <v>54</v>
      </c>
      <c r="H154">
        <v>269</v>
      </c>
      <c r="I154">
        <v>166</v>
      </c>
      <c r="K154" s="16">
        <v>18283</v>
      </c>
      <c r="L154" s="22">
        <v>0.54</v>
      </c>
      <c r="M154" s="22">
        <v>0.42</v>
      </c>
      <c r="N154" s="22">
        <v>0.60459770114942524</v>
      </c>
      <c r="O154" s="22">
        <v>0.39310344827586208</v>
      </c>
      <c r="P154" s="18">
        <v>54</v>
      </c>
      <c r="Q154" s="18">
        <v>42</v>
      </c>
      <c r="R154" s="18">
        <v>263</v>
      </c>
      <c r="S154" s="18">
        <v>171</v>
      </c>
    </row>
    <row r="155" spans="1:19">
      <c r="A155" t="s">
        <v>87</v>
      </c>
      <c r="B155">
        <v>0.47</v>
      </c>
      <c r="C155">
        <v>0.53</v>
      </c>
      <c r="D155">
        <v>0.58160919540229883</v>
      </c>
      <c r="E155">
        <v>0.41839080459770117</v>
      </c>
      <c r="F155">
        <v>47</v>
      </c>
      <c r="G155">
        <v>53</v>
      </c>
      <c r="H155">
        <v>253</v>
      </c>
      <c r="I155">
        <v>182</v>
      </c>
      <c r="K155" s="16">
        <v>18648</v>
      </c>
      <c r="L155" s="22">
        <v>0.48</v>
      </c>
      <c r="M155" s="22">
        <v>0.47</v>
      </c>
      <c r="N155" s="22">
        <v>0.53793103448275859</v>
      </c>
      <c r="O155" s="22">
        <v>0.4574712643678161</v>
      </c>
      <c r="P155" s="18">
        <v>48</v>
      </c>
      <c r="Q155" s="18">
        <v>47</v>
      </c>
      <c r="R155" s="18">
        <v>234</v>
      </c>
      <c r="S155" s="18">
        <v>199</v>
      </c>
    </row>
    <row r="156" spans="1:19">
      <c r="A156" t="s">
        <v>88</v>
      </c>
      <c r="B156">
        <v>0.55000000000000004</v>
      </c>
      <c r="C156">
        <v>0.45</v>
      </c>
      <c r="D156">
        <v>0.59310344827586203</v>
      </c>
      <c r="E156">
        <v>0.40689655172413791</v>
      </c>
      <c r="F156">
        <v>55</v>
      </c>
      <c r="G156">
        <v>45</v>
      </c>
      <c r="H156">
        <v>258</v>
      </c>
      <c r="I156">
        <v>177</v>
      </c>
      <c r="K156" s="16">
        <v>19013</v>
      </c>
      <c r="L156" s="22">
        <v>0.48</v>
      </c>
      <c r="M156" s="22">
        <v>0.47</v>
      </c>
      <c r="N156" s="22">
        <v>0.53793103448275859</v>
      </c>
      <c r="O156" s="22">
        <v>0.4574712643678161</v>
      </c>
      <c r="P156" s="18">
        <v>48</v>
      </c>
      <c r="Q156" s="18">
        <v>47</v>
      </c>
      <c r="R156" s="18">
        <v>234</v>
      </c>
      <c r="S156" s="18">
        <v>199</v>
      </c>
    </row>
    <row r="157" spans="1:19">
      <c r="A157" t="s">
        <v>89</v>
      </c>
      <c r="B157">
        <v>0.55000000000000004</v>
      </c>
      <c r="C157">
        <v>0.45</v>
      </c>
      <c r="D157">
        <v>0.5977011494252874</v>
      </c>
      <c r="E157">
        <v>0.40229885057471265</v>
      </c>
      <c r="F157">
        <v>55</v>
      </c>
      <c r="G157">
        <v>45</v>
      </c>
      <c r="H157">
        <v>260</v>
      </c>
      <c r="I157">
        <v>175</v>
      </c>
      <c r="K157" s="16">
        <v>19379</v>
      </c>
      <c r="L157" s="22">
        <v>0.46</v>
      </c>
      <c r="M157" s="22">
        <v>0.48</v>
      </c>
      <c r="N157" s="22">
        <v>0.48965517241379308</v>
      </c>
      <c r="O157" s="22">
        <v>0.50804597701149423</v>
      </c>
      <c r="P157" s="18">
        <v>46</v>
      </c>
      <c r="Q157" s="18">
        <v>48</v>
      </c>
      <c r="R157" s="18">
        <v>213</v>
      </c>
      <c r="S157" s="18">
        <v>221</v>
      </c>
    </row>
    <row r="158" spans="1:19">
      <c r="A158" t="s">
        <v>90</v>
      </c>
      <c r="B158">
        <v>0.56000000000000005</v>
      </c>
      <c r="C158">
        <v>0.44</v>
      </c>
      <c r="D158">
        <v>0.61379310344827587</v>
      </c>
      <c r="E158">
        <v>0.3839080459770115</v>
      </c>
      <c r="F158">
        <v>56</v>
      </c>
      <c r="G158">
        <v>44</v>
      </c>
      <c r="H158">
        <v>267</v>
      </c>
      <c r="I158">
        <v>167</v>
      </c>
      <c r="K158" s="16">
        <v>19744</v>
      </c>
      <c r="L158" s="22">
        <v>0.46</v>
      </c>
      <c r="M158" s="22">
        <v>0.48</v>
      </c>
      <c r="N158" s="22">
        <v>0.48965517241379308</v>
      </c>
      <c r="O158" s="22">
        <v>0.50804597701149423</v>
      </c>
      <c r="P158" s="18">
        <v>46</v>
      </c>
      <c r="Q158" s="18">
        <v>48</v>
      </c>
      <c r="R158" s="18">
        <v>213</v>
      </c>
      <c r="S158" s="18">
        <v>221</v>
      </c>
    </row>
    <row r="159" spans="1:19">
      <c r="A159" t="s">
        <v>91</v>
      </c>
      <c r="B159">
        <v>0.56999999999999995</v>
      </c>
      <c r="C159">
        <v>0.43</v>
      </c>
      <c r="D159">
        <v>0.59310344827586203</v>
      </c>
      <c r="E159">
        <v>0.40459770114942528</v>
      </c>
      <c r="F159">
        <v>57</v>
      </c>
      <c r="G159">
        <v>43</v>
      </c>
      <c r="H159">
        <v>258</v>
      </c>
      <c r="I159">
        <v>176</v>
      </c>
      <c r="K159" s="16">
        <v>20109</v>
      </c>
      <c r="L159" s="22">
        <v>0.48</v>
      </c>
      <c r="M159" s="22">
        <v>0.47</v>
      </c>
      <c r="N159" s="22">
        <v>0.53333333333333333</v>
      </c>
      <c r="O159" s="22">
        <v>0.46666666666666667</v>
      </c>
      <c r="P159" s="18">
        <v>48</v>
      </c>
      <c r="Q159" s="18">
        <v>47</v>
      </c>
      <c r="R159" s="18">
        <v>232</v>
      </c>
      <c r="S159" s="18">
        <v>203</v>
      </c>
    </row>
    <row r="160" spans="1:19">
      <c r="A160" t="s">
        <v>92</v>
      </c>
      <c r="B160">
        <v>0.48</v>
      </c>
      <c r="C160">
        <v>0.52</v>
      </c>
      <c r="D160">
        <v>0.4689655172413793</v>
      </c>
      <c r="E160">
        <v>0.52873563218390807</v>
      </c>
      <c r="F160">
        <v>48</v>
      </c>
      <c r="G160">
        <v>52</v>
      </c>
      <c r="H160">
        <v>204</v>
      </c>
      <c r="I160">
        <v>230</v>
      </c>
      <c r="K160" s="16">
        <v>20474</v>
      </c>
      <c r="L160" s="22">
        <v>0.48</v>
      </c>
      <c r="M160" s="22">
        <v>0.47</v>
      </c>
      <c r="N160" s="22">
        <v>0.53333333333333333</v>
      </c>
      <c r="O160" s="22">
        <v>0.46666666666666667</v>
      </c>
      <c r="P160" s="18">
        <v>48</v>
      </c>
      <c r="Q160" s="18">
        <v>47</v>
      </c>
      <c r="R160" s="18">
        <v>232</v>
      </c>
      <c r="S160" s="18">
        <v>203</v>
      </c>
    </row>
    <row r="161" spans="1:19">
      <c r="A161" t="s">
        <v>93</v>
      </c>
      <c r="B161">
        <v>0.45</v>
      </c>
      <c r="C161">
        <v>0.55000000000000004</v>
      </c>
      <c r="D161">
        <v>0.47586206896551725</v>
      </c>
      <c r="E161">
        <v>0.51954022988505744</v>
      </c>
      <c r="F161">
        <v>45</v>
      </c>
      <c r="G161">
        <v>55</v>
      </c>
      <c r="H161">
        <v>207</v>
      </c>
      <c r="I161">
        <v>226</v>
      </c>
      <c r="K161" s="16">
        <v>20840</v>
      </c>
      <c r="L161" s="22">
        <v>0.49</v>
      </c>
      <c r="M161" s="22">
        <v>0.47</v>
      </c>
      <c r="N161" s="22">
        <v>0.53793103448275859</v>
      </c>
      <c r="O161" s="22">
        <v>0.46206896551724136</v>
      </c>
      <c r="P161" s="18">
        <v>49</v>
      </c>
      <c r="Q161" s="18">
        <v>47</v>
      </c>
      <c r="R161" s="18">
        <v>234</v>
      </c>
      <c r="S161" s="18">
        <v>201</v>
      </c>
    </row>
    <row r="162" spans="1:19">
      <c r="A162" t="s">
        <v>94</v>
      </c>
      <c r="B162">
        <v>0.45</v>
      </c>
      <c r="C162">
        <v>0.55000000000000004</v>
      </c>
      <c r="D162">
        <v>0.48505747126436782</v>
      </c>
      <c r="E162">
        <v>0.51264367816091949</v>
      </c>
      <c r="F162">
        <v>45</v>
      </c>
      <c r="G162">
        <v>55</v>
      </c>
      <c r="H162">
        <v>211</v>
      </c>
      <c r="I162">
        <v>223</v>
      </c>
      <c r="K162" s="16">
        <v>21205</v>
      </c>
      <c r="L162" s="22">
        <v>0.49</v>
      </c>
      <c r="M162" s="22">
        <v>0.47</v>
      </c>
      <c r="N162" s="22">
        <v>0.53793103448275859</v>
      </c>
      <c r="O162" s="22">
        <v>0.46206896551724136</v>
      </c>
      <c r="P162" s="18">
        <v>49</v>
      </c>
      <c r="Q162" s="18">
        <v>47</v>
      </c>
      <c r="R162" s="18">
        <v>234</v>
      </c>
      <c r="S162" s="18">
        <v>201</v>
      </c>
    </row>
    <row r="163" spans="1:19">
      <c r="A163" t="s">
        <v>95</v>
      </c>
      <c r="B163">
        <v>0.5</v>
      </c>
      <c r="C163">
        <v>0.5</v>
      </c>
      <c r="D163">
        <v>0.48735632183908045</v>
      </c>
      <c r="E163">
        <v>0.50804597701149423</v>
      </c>
      <c r="F163">
        <v>50</v>
      </c>
      <c r="G163">
        <v>50</v>
      </c>
      <c r="H163">
        <v>212</v>
      </c>
      <c r="I163">
        <v>221</v>
      </c>
      <c r="K163" s="16">
        <v>21570</v>
      </c>
      <c r="L163" s="22">
        <v>0.64</v>
      </c>
      <c r="M163" s="22">
        <v>0.34</v>
      </c>
      <c r="N163" s="22">
        <v>0.65057471264367817</v>
      </c>
      <c r="O163" s="22">
        <v>0.35172413793103446</v>
      </c>
      <c r="P163" s="18">
        <v>64</v>
      </c>
      <c r="Q163" s="18">
        <v>34</v>
      </c>
      <c r="R163" s="18">
        <v>283</v>
      </c>
      <c r="S163" s="18">
        <v>153</v>
      </c>
    </row>
    <row r="164" spans="1:19">
      <c r="A164" t="s">
        <v>96</v>
      </c>
      <c r="B164">
        <v>0.48</v>
      </c>
      <c r="C164">
        <v>0.51</v>
      </c>
      <c r="D164">
        <v>0.47126436781609193</v>
      </c>
      <c r="E164">
        <v>0.52643678160919538</v>
      </c>
      <c r="F164">
        <v>48</v>
      </c>
      <c r="G164">
        <v>51</v>
      </c>
      <c r="H164">
        <v>205</v>
      </c>
      <c r="I164">
        <v>229</v>
      </c>
      <c r="K164" s="16">
        <v>21935</v>
      </c>
      <c r="L164" s="22">
        <v>0.64</v>
      </c>
      <c r="M164" s="22">
        <v>0.34</v>
      </c>
      <c r="N164" s="22">
        <v>0.65057471264367817</v>
      </c>
      <c r="O164" s="22">
        <v>0.35172413793103446</v>
      </c>
      <c r="P164" s="18">
        <v>64</v>
      </c>
      <c r="Q164" s="18">
        <v>34</v>
      </c>
      <c r="R164" s="18">
        <v>283</v>
      </c>
      <c r="S164" s="18">
        <v>153</v>
      </c>
    </row>
    <row r="165" spans="1:19">
      <c r="A165" t="s">
        <v>97</v>
      </c>
      <c r="B165">
        <v>0.44</v>
      </c>
      <c r="C165">
        <v>0.55000000000000004</v>
      </c>
      <c r="D165">
        <v>0.46436781609195404</v>
      </c>
      <c r="E165">
        <v>0.53103448275862064</v>
      </c>
      <c r="F165">
        <v>44</v>
      </c>
      <c r="G165">
        <v>55</v>
      </c>
      <c r="H165">
        <v>202</v>
      </c>
      <c r="I165">
        <v>231</v>
      </c>
      <c r="K165" s="16">
        <v>22301</v>
      </c>
      <c r="L165" s="22">
        <v>0.64</v>
      </c>
      <c r="M165" s="22">
        <v>0.36</v>
      </c>
      <c r="N165" s="22">
        <v>0.60229885057471266</v>
      </c>
      <c r="O165" s="22">
        <v>0.40229885057471265</v>
      </c>
      <c r="P165" s="18">
        <v>64</v>
      </c>
      <c r="Q165" s="18">
        <v>36</v>
      </c>
      <c r="R165" s="18">
        <v>262</v>
      </c>
      <c r="S165" s="18">
        <v>175</v>
      </c>
    </row>
    <row r="166" spans="1:19">
      <c r="A166" t="s">
        <v>98</v>
      </c>
      <c r="B166">
        <v>0.49</v>
      </c>
      <c r="C166">
        <v>0.49</v>
      </c>
      <c r="D166">
        <v>0.53563218390804601</v>
      </c>
      <c r="E166">
        <v>0.45517241379310347</v>
      </c>
      <c r="F166">
        <v>49</v>
      </c>
      <c r="G166">
        <v>49</v>
      </c>
      <c r="H166">
        <v>233</v>
      </c>
      <c r="I166">
        <v>198</v>
      </c>
      <c r="K166" s="16">
        <v>22666</v>
      </c>
      <c r="L166" s="22">
        <v>0.64</v>
      </c>
      <c r="M166" s="22">
        <v>0.36</v>
      </c>
      <c r="N166" s="22">
        <v>0.60229885057471266</v>
      </c>
      <c r="O166" s="22">
        <v>0.40229885057471265</v>
      </c>
      <c r="P166" s="18">
        <v>64</v>
      </c>
      <c r="Q166" s="18">
        <v>36</v>
      </c>
      <c r="R166" s="18">
        <v>262</v>
      </c>
      <c r="S166" s="18">
        <v>175</v>
      </c>
    </row>
    <row r="167" spans="1:19">
      <c r="A167" t="s">
        <v>99</v>
      </c>
      <c r="B167">
        <v>0.56999999999999995</v>
      </c>
      <c r="C167">
        <v>0.41</v>
      </c>
      <c r="D167">
        <v>0.58850574712643677</v>
      </c>
      <c r="E167">
        <v>0.4091954022988506</v>
      </c>
      <c r="F167">
        <v>57</v>
      </c>
      <c r="G167">
        <v>41</v>
      </c>
      <c r="H167">
        <v>256</v>
      </c>
      <c r="I167">
        <v>178</v>
      </c>
      <c r="K167" s="16">
        <v>23031</v>
      </c>
      <c r="L167" s="22">
        <v>0.67</v>
      </c>
      <c r="M167" s="22">
        <v>0.33</v>
      </c>
      <c r="N167" s="22">
        <v>0.59310344827586203</v>
      </c>
      <c r="O167" s="22">
        <v>0.40459770114942528</v>
      </c>
      <c r="P167" s="18">
        <v>67</v>
      </c>
      <c r="Q167" s="18">
        <v>33</v>
      </c>
      <c r="R167" s="18">
        <v>258</v>
      </c>
      <c r="S167" s="18">
        <v>176</v>
      </c>
    </row>
    <row r="168" spans="1:19">
      <c r="A168" t="s">
        <v>100</v>
      </c>
      <c r="B168">
        <v>0.51</v>
      </c>
      <c r="C168">
        <v>0.47</v>
      </c>
      <c r="D168">
        <v>0.44367816091954021</v>
      </c>
      <c r="E168">
        <v>0.55632183908045973</v>
      </c>
      <c r="F168">
        <v>51</v>
      </c>
      <c r="G168">
        <v>47</v>
      </c>
      <c r="H168">
        <v>193</v>
      </c>
      <c r="I168">
        <v>242</v>
      </c>
      <c r="K168" s="16">
        <v>23396</v>
      </c>
      <c r="L168" s="22">
        <v>0.67</v>
      </c>
      <c r="M168" s="22">
        <v>0.33</v>
      </c>
      <c r="N168" s="22">
        <v>0.59310344827586203</v>
      </c>
      <c r="O168" s="22">
        <v>0.40459770114942528</v>
      </c>
      <c r="P168" s="18">
        <v>67</v>
      </c>
      <c r="Q168" s="18">
        <v>33</v>
      </c>
      <c r="R168" s="18">
        <v>258</v>
      </c>
      <c r="S168" s="18">
        <v>176</v>
      </c>
    </row>
    <row r="169" spans="1:19">
      <c r="A169" t="s">
        <v>101</v>
      </c>
      <c r="B169">
        <v>0.54</v>
      </c>
      <c r="C169">
        <v>0.45</v>
      </c>
      <c r="D169">
        <v>0.46206896551724136</v>
      </c>
      <c r="E169">
        <v>0.53793103448275859</v>
      </c>
      <c r="F169">
        <v>54</v>
      </c>
      <c r="G169">
        <v>45</v>
      </c>
      <c r="H169">
        <v>201</v>
      </c>
      <c r="I169">
        <v>234</v>
      </c>
      <c r="K169" s="16">
        <v>23762</v>
      </c>
      <c r="L169" s="22">
        <v>0.68</v>
      </c>
      <c r="M169" s="22">
        <v>0.32</v>
      </c>
      <c r="N169" s="22">
        <v>0.67816091954022983</v>
      </c>
      <c r="O169" s="22">
        <v>0.32183908045977011</v>
      </c>
      <c r="P169" s="18">
        <v>68</v>
      </c>
      <c r="Q169" s="18">
        <v>32</v>
      </c>
      <c r="R169" s="18">
        <v>295</v>
      </c>
      <c r="S169" s="18">
        <v>140</v>
      </c>
    </row>
    <row r="170" spans="1:19">
      <c r="K170" s="16">
        <v>24127</v>
      </c>
      <c r="L170" s="22">
        <v>0.68</v>
      </c>
      <c r="M170" s="22">
        <v>0.32</v>
      </c>
      <c r="N170" s="22">
        <v>0.67816091954022983</v>
      </c>
      <c r="O170" s="22">
        <v>0.32183908045977011</v>
      </c>
      <c r="P170" s="18">
        <v>68</v>
      </c>
      <c r="Q170" s="18">
        <v>32</v>
      </c>
      <c r="R170" s="18">
        <v>295</v>
      </c>
      <c r="S170" s="18">
        <v>140</v>
      </c>
    </row>
    <row r="171" spans="1:19">
      <c r="K171" s="16">
        <v>24492</v>
      </c>
      <c r="L171" s="22">
        <v>0.64</v>
      </c>
      <c r="M171" s="22">
        <v>0.36</v>
      </c>
      <c r="N171" s="22">
        <v>0.57011494252873562</v>
      </c>
      <c r="O171" s="22">
        <v>0.42988505747126438</v>
      </c>
      <c r="P171" s="18">
        <v>64</v>
      </c>
      <c r="Q171" s="18">
        <v>36</v>
      </c>
      <c r="R171" s="18">
        <v>248</v>
      </c>
      <c r="S171" s="18">
        <v>187</v>
      </c>
    </row>
    <row r="172" spans="1:19">
      <c r="K172" s="16">
        <v>24857</v>
      </c>
      <c r="L172" s="22">
        <v>0.64</v>
      </c>
      <c r="M172" s="22">
        <v>0.36</v>
      </c>
      <c r="N172" s="22">
        <v>0.57011494252873562</v>
      </c>
      <c r="O172" s="22">
        <v>0.42988505747126438</v>
      </c>
      <c r="P172" s="18">
        <v>64</v>
      </c>
      <c r="Q172" s="18">
        <v>36</v>
      </c>
      <c r="R172" s="18">
        <v>248</v>
      </c>
      <c r="S172" s="18">
        <v>187</v>
      </c>
    </row>
    <row r="173" spans="1:19">
      <c r="K173" s="16">
        <v>25223</v>
      </c>
      <c r="L173" s="22">
        <v>0.57999999999999996</v>
      </c>
      <c r="M173" s="22">
        <v>0.42</v>
      </c>
      <c r="N173" s="22">
        <v>0.55862068965517242</v>
      </c>
      <c r="O173" s="22">
        <v>0.44137931034482758</v>
      </c>
      <c r="P173" s="18">
        <v>58</v>
      </c>
      <c r="Q173" s="18">
        <v>42</v>
      </c>
      <c r="R173" s="18">
        <v>243</v>
      </c>
      <c r="S173" s="18">
        <v>192</v>
      </c>
    </row>
    <row r="174" spans="1:19">
      <c r="K174" s="16">
        <v>25588</v>
      </c>
      <c r="L174" s="22">
        <v>0.57999999999999996</v>
      </c>
      <c r="M174" s="22">
        <v>0.42</v>
      </c>
      <c r="N174" s="22">
        <v>0.55862068965517242</v>
      </c>
      <c r="O174" s="22">
        <v>0.44137931034482758</v>
      </c>
      <c r="P174" s="18">
        <v>58</v>
      </c>
      <c r="Q174" s="18">
        <v>42</v>
      </c>
      <c r="R174" s="18">
        <v>243</v>
      </c>
      <c r="S174" s="18">
        <v>192</v>
      </c>
    </row>
    <row r="175" spans="1:19">
      <c r="K175" s="16">
        <v>25953</v>
      </c>
      <c r="L175" s="22">
        <v>0.54</v>
      </c>
      <c r="M175" s="22">
        <v>0.44</v>
      </c>
      <c r="N175" s="22">
        <v>0.58620689655172409</v>
      </c>
      <c r="O175" s="22">
        <v>0.41379310344827586</v>
      </c>
      <c r="P175" s="18">
        <v>54</v>
      </c>
      <c r="Q175" s="18">
        <v>44</v>
      </c>
      <c r="R175" s="18">
        <v>255</v>
      </c>
      <c r="S175" s="18">
        <v>180</v>
      </c>
    </row>
    <row r="176" spans="1:19">
      <c r="K176" s="16">
        <v>26318</v>
      </c>
      <c r="L176" s="22">
        <v>0.54</v>
      </c>
      <c r="M176" s="22">
        <v>0.44</v>
      </c>
      <c r="N176" s="22">
        <v>0.58620689655172409</v>
      </c>
      <c r="O176" s="22">
        <v>0.41379310344827586</v>
      </c>
      <c r="P176" s="18">
        <v>54</v>
      </c>
      <c r="Q176" s="18">
        <v>44</v>
      </c>
      <c r="R176" s="18">
        <v>255</v>
      </c>
      <c r="S176" s="18">
        <v>180</v>
      </c>
    </row>
    <row r="177" spans="11:20">
      <c r="K177" s="16">
        <v>26684</v>
      </c>
      <c r="L177" s="22">
        <v>0.56000000000000005</v>
      </c>
      <c r="M177" s="22">
        <v>0.42</v>
      </c>
      <c r="N177" s="22">
        <v>0.55632183908045973</v>
      </c>
      <c r="O177" s="22">
        <v>0.44137931034482758</v>
      </c>
      <c r="P177" s="18">
        <v>56</v>
      </c>
      <c r="Q177" s="18">
        <v>42</v>
      </c>
      <c r="R177" s="18">
        <v>242</v>
      </c>
      <c r="S177" s="18">
        <v>192</v>
      </c>
    </row>
    <row r="178" spans="11:20">
      <c r="K178" s="16">
        <v>27049</v>
      </c>
      <c r="L178" s="22">
        <v>0.56000000000000005</v>
      </c>
      <c r="M178" s="22">
        <v>0.42</v>
      </c>
      <c r="N178" s="22">
        <v>0.55632183908045973</v>
      </c>
      <c r="O178" s="22">
        <v>0.44137931034482758</v>
      </c>
      <c r="P178" s="18">
        <v>56</v>
      </c>
      <c r="Q178" s="18">
        <v>42</v>
      </c>
      <c r="R178" s="18">
        <v>242</v>
      </c>
      <c r="S178" s="18">
        <v>192</v>
      </c>
    </row>
    <row r="179" spans="11:20">
      <c r="K179" s="16">
        <v>27414</v>
      </c>
      <c r="L179" s="22">
        <v>0.61</v>
      </c>
      <c r="M179" s="22">
        <v>0.37</v>
      </c>
      <c r="N179" s="22">
        <v>0.66896551724137931</v>
      </c>
      <c r="O179" s="22">
        <v>0.33103448275862069</v>
      </c>
      <c r="P179" s="18">
        <v>61</v>
      </c>
      <c r="Q179" s="18">
        <v>37</v>
      </c>
      <c r="R179" s="18">
        <v>291</v>
      </c>
      <c r="S179" s="18">
        <v>144</v>
      </c>
    </row>
    <row r="180" spans="11:20">
      <c r="K180" s="16">
        <v>27779</v>
      </c>
      <c r="L180" s="22">
        <v>0.61</v>
      </c>
      <c r="M180" s="22">
        <v>0.37</v>
      </c>
      <c r="N180" s="22">
        <v>0.66896551724137931</v>
      </c>
      <c r="O180" s="22">
        <v>0.33103448275862069</v>
      </c>
      <c r="P180" s="18">
        <v>61</v>
      </c>
      <c r="Q180" s="18">
        <v>37</v>
      </c>
      <c r="R180" s="18">
        <v>291</v>
      </c>
      <c r="S180" s="18">
        <v>144</v>
      </c>
    </row>
    <row r="181" spans="11:20">
      <c r="K181" s="16">
        <v>28145</v>
      </c>
      <c r="L181" s="22">
        <v>0.61</v>
      </c>
      <c r="M181" s="22">
        <v>0.38</v>
      </c>
      <c r="N181" s="22">
        <v>0.671264367816092</v>
      </c>
      <c r="O181" s="22">
        <v>0.32873563218390806</v>
      </c>
      <c r="P181" s="18">
        <v>61</v>
      </c>
      <c r="Q181" s="18">
        <v>38</v>
      </c>
      <c r="R181" s="18">
        <v>292</v>
      </c>
      <c r="S181" s="18">
        <v>143</v>
      </c>
    </row>
    <row r="182" spans="11:20">
      <c r="K182" s="16">
        <v>28510</v>
      </c>
      <c r="L182" s="22">
        <v>0.61</v>
      </c>
      <c r="M182" s="22">
        <v>0.38</v>
      </c>
      <c r="N182" s="22">
        <v>0.671264367816092</v>
      </c>
      <c r="O182" s="22">
        <v>0.32873563218390806</v>
      </c>
      <c r="P182" s="18">
        <v>61</v>
      </c>
      <c r="Q182" s="18">
        <v>38</v>
      </c>
      <c r="R182" s="18">
        <v>292</v>
      </c>
      <c r="S182" s="18">
        <v>143</v>
      </c>
    </row>
    <row r="183" spans="11:20">
      <c r="K183" s="16">
        <v>28875</v>
      </c>
      <c r="L183" s="22">
        <v>0.57999999999999996</v>
      </c>
      <c r="M183" s="22">
        <v>0.41</v>
      </c>
      <c r="N183" s="22">
        <v>0.63678160919540228</v>
      </c>
      <c r="O183" s="22">
        <v>0.36321839080459772</v>
      </c>
      <c r="P183" s="18">
        <v>58</v>
      </c>
      <c r="Q183" s="18">
        <v>41</v>
      </c>
      <c r="R183" s="18">
        <v>277</v>
      </c>
      <c r="S183" s="18">
        <v>158</v>
      </c>
    </row>
    <row r="184" spans="11:20">
      <c r="K184" s="16">
        <v>29240</v>
      </c>
      <c r="L184" s="22">
        <v>0.57999999999999996</v>
      </c>
      <c r="M184" s="22">
        <v>0.41</v>
      </c>
      <c r="N184" s="22">
        <v>0.63678160919540228</v>
      </c>
      <c r="O184" s="22">
        <v>0.36321839080459772</v>
      </c>
      <c r="P184" s="18">
        <v>58</v>
      </c>
      <c r="Q184" s="18">
        <v>41</v>
      </c>
      <c r="R184" s="18">
        <v>277</v>
      </c>
      <c r="S184" s="18">
        <v>158</v>
      </c>
    </row>
    <row r="185" spans="11:20">
      <c r="K185" s="16">
        <v>29606</v>
      </c>
      <c r="L185" s="22">
        <v>0.46</v>
      </c>
      <c r="M185" s="22">
        <v>0.53</v>
      </c>
      <c r="N185" s="22">
        <v>0.55632183908045973</v>
      </c>
      <c r="O185" s="22">
        <v>0.44137931034482758</v>
      </c>
      <c r="P185" s="18">
        <v>46</v>
      </c>
      <c r="Q185" s="18">
        <v>53</v>
      </c>
      <c r="R185" s="18">
        <v>242</v>
      </c>
      <c r="S185" s="18">
        <v>192</v>
      </c>
    </row>
    <row r="186" spans="11:20">
      <c r="K186" s="16">
        <v>29971</v>
      </c>
      <c r="L186" s="22">
        <v>0.46</v>
      </c>
      <c r="M186" s="22">
        <v>0.53</v>
      </c>
      <c r="N186" s="22">
        <v>0.55632183908045973</v>
      </c>
      <c r="O186" s="22">
        <v>0.44137931034482758</v>
      </c>
      <c r="P186" s="18">
        <v>46</v>
      </c>
      <c r="Q186" s="18">
        <v>53</v>
      </c>
      <c r="R186" s="18">
        <v>242</v>
      </c>
      <c r="S186" s="18">
        <v>192</v>
      </c>
    </row>
    <row r="187" spans="11:20">
      <c r="K187" s="16">
        <v>30336</v>
      </c>
      <c r="L187" s="22">
        <v>0.46</v>
      </c>
      <c r="M187" s="22">
        <v>0.54</v>
      </c>
      <c r="N187" s="22">
        <v>0.61839080459770113</v>
      </c>
      <c r="O187" s="22">
        <v>0.38160919540229887</v>
      </c>
      <c r="P187" s="18">
        <v>46</v>
      </c>
      <c r="Q187" s="18">
        <v>54</v>
      </c>
      <c r="R187" s="18">
        <v>269</v>
      </c>
      <c r="S187" s="18">
        <v>166</v>
      </c>
    </row>
    <row r="188" spans="11:20">
      <c r="K188" s="16">
        <v>30701</v>
      </c>
      <c r="L188" s="22">
        <v>0.46</v>
      </c>
      <c r="M188" s="22">
        <v>0.54</v>
      </c>
      <c r="N188" s="22">
        <v>0.61839080459770113</v>
      </c>
      <c r="O188" s="22">
        <v>0.38160919540229887</v>
      </c>
      <c r="P188" s="18">
        <v>46</v>
      </c>
      <c r="Q188" s="18">
        <v>54</v>
      </c>
      <c r="R188" s="18">
        <v>269</v>
      </c>
      <c r="S188" s="18">
        <v>166</v>
      </c>
    </row>
    <row r="189" spans="11:20">
      <c r="K189" s="16">
        <v>31067</v>
      </c>
      <c r="L189" s="22">
        <v>0.47</v>
      </c>
      <c r="M189" s="22">
        <v>0.53</v>
      </c>
      <c r="N189" s="22">
        <v>0.58160919540229883</v>
      </c>
      <c r="O189" s="22">
        <v>0.41839080459770117</v>
      </c>
      <c r="P189" s="18">
        <v>47</v>
      </c>
      <c r="Q189" s="18">
        <v>53</v>
      </c>
      <c r="R189" s="18">
        <v>253</v>
      </c>
      <c r="S189" s="18">
        <v>182</v>
      </c>
    </row>
    <row r="190" spans="11:20">
      <c r="K190" s="16">
        <v>31432</v>
      </c>
      <c r="L190" s="22">
        <v>0.47</v>
      </c>
      <c r="M190" s="22">
        <v>0.53</v>
      </c>
      <c r="N190" s="22">
        <v>0.58160919540229883</v>
      </c>
      <c r="O190" s="22">
        <v>0.41839080459770117</v>
      </c>
      <c r="P190" s="18">
        <v>47</v>
      </c>
      <c r="Q190" s="18">
        <v>53</v>
      </c>
      <c r="R190" s="18">
        <v>253</v>
      </c>
      <c r="S190" s="18">
        <v>182</v>
      </c>
    </row>
    <row r="191" spans="11:20">
      <c r="K191" s="16">
        <v>31797</v>
      </c>
      <c r="L191" s="22">
        <v>0.55000000000000004</v>
      </c>
      <c r="M191" s="22">
        <v>0.45</v>
      </c>
      <c r="N191" s="22">
        <v>0.59310344827586203</v>
      </c>
      <c r="O191" s="22">
        <v>0.40689655172413791</v>
      </c>
      <c r="P191" s="18">
        <v>55</v>
      </c>
      <c r="Q191" s="18">
        <v>45</v>
      </c>
      <c r="R191" s="18">
        <v>258</v>
      </c>
      <c r="S191" s="18">
        <v>177</v>
      </c>
      <c r="T191" s="18"/>
    </row>
    <row r="192" spans="11:20">
      <c r="K192" s="16">
        <v>32162</v>
      </c>
      <c r="L192" s="22">
        <v>0.55000000000000004</v>
      </c>
      <c r="M192" s="22">
        <v>0.45</v>
      </c>
      <c r="N192" s="22">
        <v>0.59310344827586203</v>
      </c>
      <c r="O192" s="22">
        <v>0.40689655172413791</v>
      </c>
      <c r="P192" s="18">
        <v>55</v>
      </c>
      <c r="Q192" s="18">
        <v>45</v>
      </c>
      <c r="R192" s="18">
        <v>258</v>
      </c>
      <c r="S192" s="18">
        <v>177</v>
      </c>
      <c r="T192" s="18"/>
    </row>
    <row r="193" spans="11:19">
      <c r="K193" s="16">
        <v>32528</v>
      </c>
      <c r="L193" s="22">
        <v>0.55000000000000004</v>
      </c>
      <c r="M193" s="22">
        <v>0.45</v>
      </c>
      <c r="N193" s="22">
        <v>0.5977011494252874</v>
      </c>
      <c r="O193" s="22">
        <v>0.40229885057471265</v>
      </c>
      <c r="P193" s="18">
        <v>55</v>
      </c>
      <c r="Q193" s="18">
        <v>45</v>
      </c>
      <c r="R193" s="18">
        <v>260</v>
      </c>
      <c r="S193" s="18">
        <v>175</v>
      </c>
    </row>
    <row r="194" spans="11:19">
      <c r="K194" s="16">
        <v>32893</v>
      </c>
      <c r="L194" s="22">
        <v>0.55000000000000004</v>
      </c>
      <c r="M194" s="22">
        <v>0.45</v>
      </c>
      <c r="N194" s="22">
        <v>0.5977011494252874</v>
      </c>
      <c r="O194" s="22">
        <v>0.40229885057471265</v>
      </c>
      <c r="P194" s="18">
        <v>55</v>
      </c>
      <c r="Q194" s="18">
        <v>45</v>
      </c>
      <c r="R194" s="18">
        <v>260</v>
      </c>
      <c r="S194" s="18">
        <v>175</v>
      </c>
    </row>
    <row r="195" spans="11:19">
      <c r="K195" s="16">
        <v>33258</v>
      </c>
      <c r="L195" s="22">
        <v>0.56000000000000005</v>
      </c>
      <c r="M195" s="22">
        <v>0.44</v>
      </c>
      <c r="N195" s="22">
        <v>0.61379310344827587</v>
      </c>
      <c r="O195" s="22">
        <v>0.3839080459770115</v>
      </c>
      <c r="P195" s="18">
        <v>56</v>
      </c>
      <c r="Q195" s="18">
        <v>44</v>
      </c>
      <c r="R195" s="18">
        <v>267</v>
      </c>
      <c r="S195" s="18">
        <v>167</v>
      </c>
    </row>
    <row r="196" spans="11:19">
      <c r="K196" s="16">
        <v>33623</v>
      </c>
      <c r="L196" s="22">
        <v>0.56000000000000005</v>
      </c>
      <c r="M196" s="22">
        <v>0.44</v>
      </c>
      <c r="N196" s="22">
        <v>0.61379310344827587</v>
      </c>
      <c r="O196" s="22">
        <v>0.3839080459770115</v>
      </c>
      <c r="P196" s="18">
        <v>56</v>
      </c>
      <c r="Q196" s="18">
        <v>44</v>
      </c>
      <c r="R196" s="18">
        <v>267</v>
      </c>
      <c r="S196" s="18">
        <v>167</v>
      </c>
    </row>
    <row r="197" spans="11:19">
      <c r="K197" s="16">
        <v>33989</v>
      </c>
      <c r="L197" s="22">
        <v>0.56999999999999995</v>
      </c>
      <c r="M197" s="22">
        <v>0.43</v>
      </c>
      <c r="N197" s="22">
        <v>0.59310344827586203</v>
      </c>
      <c r="O197" s="22">
        <v>0.40459770114942528</v>
      </c>
      <c r="P197" s="18">
        <v>57</v>
      </c>
      <c r="Q197" s="18">
        <v>43</v>
      </c>
      <c r="R197" s="18">
        <v>258</v>
      </c>
      <c r="S197" s="18">
        <v>176</v>
      </c>
    </row>
    <row r="198" spans="11:19">
      <c r="K198" s="16">
        <v>34354</v>
      </c>
      <c r="L198" s="22">
        <v>0.56999999999999995</v>
      </c>
      <c r="M198" s="22">
        <v>0.43</v>
      </c>
      <c r="N198" s="22">
        <v>0.59310344827586203</v>
      </c>
      <c r="O198" s="22">
        <v>0.40459770114942528</v>
      </c>
      <c r="P198" s="18">
        <v>57</v>
      </c>
      <c r="Q198" s="18">
        <v>43</v>
      </c>
      <c r="R198" s="18">
        <v>258</v>
      </c>
      <c r="S198" s="18">
        <v>176</v>
      </c>
    </row>
    <row r="199" spans="11:19">
      <c r="K199" s="16">
        <v>34719</v>
      </c>
      <c r="L199" s="22">
        <v>0.48</v>
      </c>
      <c r="M199" s="22">
        <v>0.52</v>
      </c>
      <c r="N199" s="22">
        <v>0.4689655172413793</v>
      </c>
      <c r="O199" s="22">
        <v>0.52873563218390807</v>
      </c>
      <c r="P199" s="18">
        <v>48</v>
      </c>
      <c r="Q199" s="18">
        <v>52</v>
      </c>
      <c r="R199" s="18">
        <v>204</v>
      </c>
      <c r="S199" s="18">
        <v>230</v>
      </c>
    </row>
    <row r="200" spans="11:19">
      <c r="K200" s="16">
        <v>35084</v>
      </c>
      <c r="L200" s="22">
        <v>0.48</v>
      </c>
      <c r="M200" s="22">
        <v>0.52</v>
      </c>
      <c r="N200" s="22">
        <v>0.4689655172413793</v>
      </c>
      <c r="O200" s="22">
        <v>0.52873563218390807</v>
      </c>
      <c r="P200" s="18">
        <v>48</v>
      </c>
      <c r="Q200" s="18">
        <v>52</v>
      </c>
      <c r="R200" s="18">
        <v>204</v>
      </c>
      <c r="S200" s="18">
        <v>230</v>
      </c>
    </row>
    <row r="201" spans="11:19">
      <c r="K201" s="16">
        <v>35450</v>
      </c>
      <c r="L201" s="22">
        <v>0.45</v>
      </c>
      <c r="M201" s="22">
        <v>0.55000000000000004</v>
      </c>
      <c r="N201" s="22">
        <v>0.47586206896551725</v>
      </c>
      <c r="O201" s="22">
        <v>0.51954022988505744</v>
      </c>
      <c r="P201" s="18">
        <v>45</v>
      </c>
      <c r="Q201" s="18">
        <v>55</v>
      </c>
      <c r="R201" s="18">
        <v>207</v>
      </c>
      <c r="S201" s="18">
        <v>226</v>
      </c>
    </row>
    <row r="202" spans="11:19">
      <c r="K202" s="16">
        <v>35815</v>
      </c>
      <c r="L202" s="22">
        <v>0.45</v>
      </c>
      <c r="M202" s="22">
        <v>0.55000000000000004</v>
      </c>
      <c r="N202" s="22">
        <v>0.47586206896551725</v>
      </c>
      <c r="O202" s="22">
        <v>0.51954022988505744</v>
      </c>
      <c r="P202" s="18">
        <v>45</v>
      </c>
      <c r="Q202" s="18">
        <v>55</v>
      </c>
      <c r="R202" s="18">
        <v>207</v>
      </c>
      <c r="S202" s="18">
        <v>226</v>
      </c>
    </row>
    <row r="203" spans="11:19">
      <c r="K203" s="16">
        <v>36180</v>
      </c>
      <c r="L203" s="22">
        <v>0.45</v>
      </c>
      <c r="M203" s="22">
        <v>0.55000000000000004</v>
      </c>
      <c r="N203" s="22">
        <v>0.48505747126436782</v>
      </c>
      <c r="O203" s="22">
        <v>0.51264367816091949</v>
      </c>
      <c r="P203" s="18">
        <v>45</v>
      </c>
      <c r="Q203" s="18">
        <v>55</v>
      </c>
      <c r="R203" s="18">
        <v>211</v>
      </c>
      <c r="S203" s="18">
        <v>223</v>
      </c>
    </row>
    <row r="204" spans="11:19">
      <c r="K204" s="16">
        <v>36545</v>
      </c>
      <c r="L204" s="22">
        <v>0.45</v>
      </c>
      <c r="M204" s="22">
        <v>0.55000000000000004</v>
      </c>
      <c r="N204" s="22">
        <v>0.48505747126436782</v>
      </c>
      <c r="O204" s="22">
        <v>0.51264367816091949</v>
      </c>
      <c r="P204" s="18">
        <v>45</v>
      </c>
      <c r="Q204" s="18">
        <v>55</v>
      </c>
      <c r="R204" s="18">
        <v>211</v>
      </c>
      <c r="S204" s="18">
        <v>223</v>
      </c>
    </row>
    <row r="205" spans="11:19">
      <c r="K205" s="16">
        <v>36911</v>
      </c>
      <c r="L205" s="22">
        <v>0.5</v>
      </c>
      <c r="M205" s="22">
        <v>0.5</v>
      </c>
      <c r="N205" s="22">
        <v>0.48735632183908045</v>
      </c>
      <c r="O205" s="22">
        <v>0.50804597701149423</v>
      </c>
      <c r="P205" s="18">
        <v>50</v>
      </c>
      <c r="Q205" s="18">
        <v>50</v>
      </c>
      <c r="R205" s="18">
        <v>212</v>
      </c>
      <c r="S205" s="18">
        <v>221</v>
      </c>
    </row>
    <row r="206" spans="11:19">
      <c r="K206" s="16">
        <v>37276</v>
      </c>
      <c r="L206" s="22">
        <v>0.5</v>
      </c>
      <c r="M206" s="22">
        <v>0.5</v>
      </c>
      <c r="N206" s="22">
        <v>0.48735632183908045</v>
      </c>
      <c r="O206" s="22">
        <v>0.50804597701149423</v>
      </c>
      <c r="P206" s="18">
        <v>50</v>
      </c>
      <c r="Q206" s="18">
        <v>50</v>
      </c>
      <c r="R206" s="18">
        <v>212</v>
      </c>
      <c r="S206" s="18">
        <v>221</v>
      </c>
    </row>
    <row r="207" spans="11:19">
      <c r="K207" s="16">
        <v>37641</v>
      </c>
      <c r="L207" s="22">
        <v>0.48</v>
      </c>
      <c r="M207" s="22">
        <v>0.51</v>
      </c>
      <c r="N207" s="22">
        <v>0.47126436781609193</v>
      </c>
      <c r="O207" s="22">
        <v>0.52643678160919538</v>
      </c>
      <c r="P207" s="18">
        <v>48</v>
      </c>
      <c r="Q207" s="18">
        <v>51</v>
      </c>
      <c r="R207" s="18">
        <v>205</v>
      </c>
      <c r="S207" s="18">
        <v>229</v>
      </c>
    </row>
    <row r="208" spans="11:19">
      <c r="K208" s="16">
        <v>38006</v>
      </c>
      <c r="L208" s="22">
        <v>0.48</v>
      </c>
      <c r="M208" s="22">
        <v>0.51</v>
      </c>
      <c r="N208" s="22">
        <v>0.47126436781609193</v>
      </c>
      <c r="O208" s="22">
        <v>0.52643678160919538</v>
      </c>
      <c r="P208" s="18">
        <v>48</v>
      </c>
      <c r="Q208" s="18">
        <v>51</v>
      </c>
      <c r="R208" s="18">
        <v>205</v>
      </c>
      <c r="S208" s="18">
        <v>229</v>
      </c>
    </row>
    <row r="209" spans="11:19">
      <c r="K209" s="16">
        <v>38372</v>
      </c>
      <c r="L209" s="22">
        <v>0.44</v>
      </c>
      <c r="M209" s="22">
        <v>0.55000000000000004</v>
      </c>
      <c r="N209" s="22">
        <v>0.46436781609195404</v>
      </c>
      <c r="O209" s="22">
        <v>0.53103448275862064</v>
      </c>
      <c r="P209" s="18">
        <v>44</v>
      </c>
      <c r="Q209" s="18">
        <v>55</v>
      </c>
      <c r="R209" s="18">
        <v>202</v>
      </c>
      <c r="S209" s="18">
        <v>231</v>
      </c>
    </row>
    <row r="210" spans="11:19">
      <c r="K210" s="16">
        <v>38737</v>
      </c>
      <c r="L210" s="22">
        <v>0.44</v>
      </c>
      <c r="M210" s="22">
        <v>0.55000000000000004</v>
      </c>
      <c r="N210" s="22">
        <v>0.46436781609195404</v>
      </c>
      <c r="O210" s="22">
        <v>0.53103448275862064</v>
      </c>
      <c r="P210" s="18">
        <v>44</v>
      </c>
      <c r="Q210" s="18">
        <v>55</v>
      </c>
      <c r="R210" s="18">
        <v>202</v>
      </c>
      <c r="S210" s="18">
        <v>231</v>
      </c>
    </row>
    <row r="211" spans="11:19">
      <c r="K211" s="16">
        <v>39102</v>
      </c>
      <c r="L211" s="22">
        <v>0.49</v>
      </c>
      <c r="M211" s="22">
        <v>0.49</v>
      </c>
      <c r="N211" s="22">
        <v>0.53563218390804601</v>
      </c>
      <c r="O211" s="22">
        <v>0.45517241379310347</v>
      </c>
      <c r="P211" s="18">
        <v>49</v>
      </c>
      <c r="Q211" s="18">
        <v>49</v>
      </c>
      <c r="R211" s="18">
        <v>233</v>
      </c>
      <c r="S211" s="18">
        <v>198</v>
      </c>
    </row>
    <row r="212" spans="11:19">
      <c r="K212" s="16">
        <v>39467</v>
      </c>
      <c r="L212" s="22">
        <v>0.49</v>
      </c>
      <c r="M212" s="22">
        <v>0.49</v>
      </c>
      <c r="N212" s="22">
        <v>0.53563218390804601</v>
      </c>
      <c r="O212" s="22">
        <v>0.45517241379310347</v>
      </c>
      <c r="P212" s="18">
        <v>49</v>
      </c>
      <c r="Q212" s="18">
        <v>49</v>
      </c>
      <c r="R212" s="18">
        <v>233</v>
      </c>
      <c r="S212" s="18">
        <v>198</v>
      </c>
    </row>
    <row r="213" spans="11:19">
      <c r="K213" s="16">
        <v>39833</v>
      </c>
      <c r="L213" s="22">
        <v>0.56999999999999995</v>
      </c>
      <c r="M213" s="22">
        <v>0.41</v>
      </c>
      <c r="N213" s="22">
        <v>0.58850574712643677</v>
      </c>
      <c r="O213" s="22">
        <v>0.4091954022988506</v>
      </c>
      <c r="P213" s="18">
        <v>57</v>
      </c>
      <c r="Q213" s="18">
        <v>41</v>
      </c>
      <c r="R213" s="18">
        <v>256</v>
      </c>
      <c r="S213" s="18">
        <v>178</v>
      </c>
    </row>
    <row r="214" spans="11:19">
      <c r="K214" s="16">
        <v>40198</v>
      </c>
      <c r="L214" s="22">
        <v>0.56999999999999995</v>
      </c>
      <c r="M214" s="22">
        <v>0.41</v>
      </c>
      <c r="N214" s="22">
        <v>0.58850574712643677</v>
      </c>
      <c r="O214" s="22">
        <v>0.4091954022988506</v>
      </c>
      <c r="P214" s="18">
        <v>57</v>
      </c>
      <c r="Q214" s="18">
        <v>41</v>
      </c>
      <c r="R214" s="18">
        <v>256</v>
      </c>
      <c r="S214" s="18">
        <v>178</v>
      </c>
    </row>
    <row r="215" spans="11:19">
      <c r="K215" s="16">
        <v>40563</v>
      </c>
      <c r="L215" s="22">
        <v>0.51</v>
      </c>
      <c r="M215" s="22">
        <v>0.47</v>
      </c>
      <c r="N215" s="22">
        <v>0.44367816091954021</v>
      </c>
      <c r="O215" s="22">
        <v>0.55632183908045973</v>
      </c>
      <c r="P215" s="18">
        <v>51</v>
      </c>
      <c r="Q215" s="18">
        <v>47</v>
      </c>
      <c r="R215" s="18">
        <v>193</v>
      </c>
      <c r="S215" s="18">
        <v>242</v>
      </c>
    </row>
    <row r="216" spans="11:19">
      <c r="K216" s="16">
        <v>40928</v>
      </c>
      <c r="L216" s="22">
        <v>0.51</v>
      </c>
      <c r="M216" s="22">
        <v>0.47</v>
      </c>
      <c r="N216" s="22">
        <v>0.44367816091954021</v>
      </c>
      <c r="O216" s="22">
        <v>0.55632183908045973</v>
      </c>
      <c r="P216" s="18">
        <v>51</v>
      </c>
      <c r="Q216" s="18">
        <v>47</v>
      </c>
      <c r="R216" s="18">
        <v>193</v>
      </c>
      <c r="S216" s="18">
        <v>242</v>
      </c>
    </row>
    <row r="217" spans="11:19">
      <c r="K217" s="16">
        <v>41294</v>
      </c>
      <c r="L217" s="22">
        <v>0.54</v>
      </c>
      <c r="M217" s="22">
        <v>0.45</v>
      </c>
      <c r="N217" s="22">
        <v>0.46206896551724136</v>
      </c>
      <c r="O217" s="22">
        <v>0.53793103448275859</v>
      </c>
      <c r="P217" s="18">
        <v>54</v>
      </c>
      <c r="Q217" s="18">
        <v>45</v>
      </c>
      <c r="R217" s="18">
        <v>201</v>
      </c>
      <c r="S217" s="18">
        <v>234</v>
      </c>
    </row>
    <row r="218" spans="11:19">
      <c r="K218" s="16">
        <v>41659</v>
      </c>
      <c r="L218" s="22">
        <v>0.54</v>
      </c>
      <c r="M218" s="22">
        <v>0.45</v>
      </c>
      <c r="N218" s="22">
        <v>0.46206896551724136</v>
      </c>
      <c r="O218" s="22">
        <v>0.53793103448275859</v>
      </c>
      <c r="P218" s="18">
        <v>54</v>
      </c>
      <c r="Q218" s="18">
        <v>45</v>
      </c>
      <c r="R218" s="18">
        <v>201</v>
      </c>
      <c r="S218" s="18">
        <v>234</v>
      </c>
    </row>
  </sheetData>
  <sortState ref="A2:R27">
    <sortCondition ref="B2:B27"/>
  </sortState>
  <mergeCells count="4">
    <mergeCell ref="H1:L1"/>
    <mergeCell ref="M1:Q1"/>
    <mergeCell ref="B33:F33"/>
    <mergeCell ref="G33:K3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sheetPr codeName="Sheet5"/>
  <dimension ref="A1:R611"/>
  <sheetViews>
    <sheetView topLeftCell="N2" workbookViewId="0">
      <selection activeCell="N1" sqref="N1:N99"/>
    </sheetView>
  </sheetViews>
  <sheetFormatPr defaultRowHeight="15"/>
  <cols>
    <col min="1" max="1" width="12" style="21" customWidth="1"/>
    <col min="2" max="2" width="17.42578125" style="19" customWidth="1"/>
    <col min="3" max="3" width="15.140625" style="22" customWidth="1"/>
    <col min="4" max="4" width="11.85546875" style="22" customWidth="1"/>
    <col min="5" max="5" width="14.28515625" style="19" customWidth="1"/>
    <col min="6" max="8" width="12" style="19" customWidth="1"/>
    <col min="9" max="9" width="10.42578125" style="22" bestFit="1" customWidth="1"/>
    <col min="11" max="11" width="9.7109375" style="16" bestFit="1" customWidth="1"/>
    <col min="14" max="14" width="11.7109375" style="16" customWidth="1"/>
    <col min="15" max="15" width="20.140625" style="18" customWidth="1"/>
    <col min="16" max="16" width="20.140625" customWidth="1"/>
  </cols>
  <sheetData>
    <row r="1" spans="1:18">
      <c r="A1" s="21" t="s">
        <v>135</v>
      </c>
      <c r="B1" s="19" t="s">
        <v>136</v>
      </c>
      <c r="C1" s="22" t="s">
        <v>142</v>
      </c>
      <c r="D1" s="22" t="s">
        <v>141</v>
      </c>
      <c r="E1" s="19" t="s">
        <v>138</v>
      </c>
      <c r="F1" s="19" t="s">
        <v>140</v>
      </c>
      <c r="G1" s="19" t="s">
        <v>137</v>
      </c>
      <c r="H1" s="19" t="s">
        <v>139</v>
      </c>
      <c r="I1" s="22" t="s">
        <v>2</v>
      </c>
      <c r="K1" s="16" t="s">
        <v>135</v>
      </c>
      <c r="L1" t="s">
        <v>2</v>
      </c>
      <c r="N1" s="16" t="s">
        <v>135</v>
      </c>
      <c r="O1" s="18" t="s">
        <v>291</v>
      </c>
      <c r="P1" s="18" t="s">
        <v>292</v>
      </c>
      <c r="Q1" s="18" t="s">
        <v>290</v>
      </c>
    </row>
    <row r="2" spans="1:18">
      <c r="A2" s="21">
        <v>23377</v>
      </c>
      <c r="B2" s="19">
        <v>5.6</v>
      </c>
      <c r="C2" s="22">
        <f>(E2/100)</f>
        <v>0.67</v>
      </c>
      <c r="D2" s="22">
        <f>G2/435</f>
        <v>0.59310344827586203</v>
      </c>
      <c r="E2" s="19">
        <v>67</v>
      </c>
      <c r="F2" s="19">
        <v>33</v>
      </c>
      <c r="G2" s="19">
        <v>258</v>
      </c>
      <c r="H2" s="19">
        <v>176</v>
      </c>
      <c r="I2" s="22">
        <v>1</v>
      </c>
      <c r="K2" s="16">
        <v>23377</v>
      </c>
      <c r="L2">
        <v>1</v>
      </c>
      <c r="N2" s="16">
        <v>6230</v>
      </c>
      <c r="O2" s="18">
        <v>1</v>
      </c>
      <c r="P2">
        <v>0</v>
      </c>
      <c r="Q2" s="44" t="s">
        <v>272</v>
      </c>
    </row>
    <row r="3" spans="1:18">
      <c r="A3" s="21">
        <v>23378</v>
      </c>
      <c r="B3" s="19">
        <v>5.4</v>
      </c>
      <c r="C3" s="22">
        <f t="shared" ref="C3:C66" si="0">(E3/100)</f>
        <v>0.67</v>
      </c>
      <c r="D3" s="22">
        <f t="shared" ref="D3:D66" si="1">G3/435</f>
        <v>0.59310344827586203</v>
      </c>
      <c r="E3" s="19">
        <v>67</v>
      </c>
      <c r="F3" s="19">
        <v>33</v>
      </c>
      <c r="G3" s="19">
        <v>258</v>
      </c>
      <c r="H3" s="19">
        <v>176</v>
      </c>
      <c r="I3" s="22">
        <v>1</v>
      </c>
      <c r="K3" s="16">
        <v>23378</v>
      </c>
      <c r="L3">
        <v>1</v>
      </c>
      <c r="N3" s="16">
        <v>6595</v>
      </c>
      <c r="O3" s="18">
        <v>1</v>
      </c>
      <c r="P3" s="18">
        <v>0</v>
      </c>
      <c r="Q3" s="44" t="s">
        <v>272</v>
      </c>
    </row>
    <row r="4" spans="1:18">
      <c r="A4" s="21">
        <v>23379</v>
      </c>
      <c r="B4" s="19">
        <v>5.4</v>
      </c>
      <c r="C4" s="22">
        <f t="shared" si="0"/>
        <v>0.67</v>
      </c>
      <c r="D4" s="22">
        <f t="shared" si="1"/>
        <v>0.59310344827586203</v>
      </c>
      <c r="E4" s="19">
        <v>67</v>
      </c>
      <c r="F4" s="19">
        <v>33</v>
      </c>
      <c r="G4" s="19">
        <v>258</v>
      </c>
      <c r="H4" s="19">
        <v>176</v>
      </c>
      <c r="I4" s="22">
        <v>1</v>
      </c>
      <c r="K4" s="16">
        <v>23379</v>
      </c>
      <c r="L4">
        <v>1</v>
      </c>
      <c r="N4" s="16">
        <v>6960</v>
      </c>
      <c r="O4" s="18">
        <v>1</v>
      </c>
      <c r="P4" s="18">
        <v>0</v>
      </c>
      <c r="Q4" s="44" t="s">
        <v>272</v>
      </c>
    </row>
    <row r="5" spans="1:18">
      <c r="A5" s="21">
        <v>23380</v>
      </c>
      <c r="B5" s="19">
        <v>5.3</v>
      </c>
      <c r="C5" s="22">
        <f t="shared" si="0"/>
        <v>0.67</v>
      </c>
      <c r="D5" s="22">
        <f t="shared" si="1"/>
        <v>0.59310344827586203</v>
      </c>
      <c r="E5" s="19">
        <v>67</v>
      </c>
      <c r="F5" s="19">
        <v>33</v>
      </c>
      <c r="G5" s="19">
        <v>258</v>
      </c>
      <c r="H5" s="19">
        <v>176</v>
      </c>
      <c r="I5" s="22">
        <v>1</v>
      </c>
      <c r="K5" s="16">
        <v>23380</v>
      </c>
      <c r="L5">
        <v>1</v>
      </c>
      <c r="N5" s="16">
        <v>7325</v>
      </c>
      <c r="O5" s="18">
        <v>1</v>
      </c>
      <c r="P5" s="18">
        <v>0</v>
      </c>
      <c r="Q5" s="44" t="s">
        <v>272</v>
      </c>
      <c r="R5" s="18"/>
    </row>
    <row r="6" spans="1:18">
      <c r="A6" s="21">
        <v>23381</v>
      </c>
      <c r="B6" s="19">
        <v>5.0999999999999996</v>
      </c>
      <c r="C6" s="22">
        <f t="shared" si="0"/>
        <v>0.67</v>
      </c>
      <c r="D6" s="22">
        <f t="shared" si="1"/>
        <v>0.59310344827586203</v>
      </c>
      <c r="E6" s="19">
        <v>67</v>
      </c>
      <c r="F6" s="19">
        <v>33</v>
      </c>
      <c r="G6" s="19">
        <v>258</v>
      </c>
      <c r="H6" s="19">
        <v>176</v>
      </c>
      <c r="I6" s="22">
        <v>1</v>
      </c>
      <c r="K6" s="16">
        <v>23381</v>
      </c>
      <c r="L6">
        <v>1</v>
      </c>
      <c r="N6" s="16">
        <v>7691</v>
      </c>
      <c r="O6" s="18">
        <v>0</v>
      </c>
      <c r="P6" s="18">
        <v>1</v>
      </c>
      <c r="Q6" s="44" t="s">
        <v>287</v>
      </c>
    </row>
    <row r="7" spans="1:18">
      <c r="A7" s="21">
        <v>23382</v>
      </c>
      <c r="B7" s="19">
        <v>5.2</v>
      </c>
      <c r="C7" s="22">
        <f t="shared" si="0"/>
        <v>0.67</v>
      </c>
      <c r="D7" s="22">
        <f t="shared" si="1"/>
        <v>0.59310344827586203</v>
      </c>
      <c r="E7" s="19">
        <v>67</v>
      </c>
      <c r="F7" s="19">
        <v>33</v>
      </c>
      <c r="G7" s="19">
        <v>258</v>
      </c>
      <c r="H7" s="19">
        <v>176</v>
      </c>
      <c r="I7" s="22">
        <v>1</v>
      </c>
      <c r="K7" s="16">
        <v>23382</v>
      </c>
      <c r="L7">
        <v>1</v>
      </c>
      <c r="N7" s="16">
        <v>8056</v>
      </c>
      <c r="O7" s="18">
        <v>0</v>
      </c>
      <c r="P7" s="18">
        <v>1</v>
      </c>
      <c r="Q7" s="44" t="s">
        <v>287</v>
      </c>
    </row>
    <row r="8" spans="1:18">
      <c r="A8" s="21">
        <v>23383</v>
      </c>
      <c r="B8" s="19">
        <v>4.9000000000000004</v>
      </c>
      <c r="C8" s="22">
        <f t="shared" si="0"/>
        <v>0.67</v>
      </c>
      <c r="D8" s="22">
        <f t="shared" si="1"/>
        <v>0.59310344827586203</v>
      </c>
      <c r="E8" s="19">
        <v>67</v>
      </c>
      <c r="F8" s="19">
        <v>33</v>
      </c>
      <c r="G8" s="19">
        <v>258</v>
      </c>
      <c r="H8" s="19">
        <v>176</v>
      </c>
      <c r="I8" s="22">
        <v>1</v>
      </c>
      <c r="K8" s="16">
        <v>23383</v>
      </c>
      <c r="L8">
        <v>1</v>
      </c>
      <c r="N8" s="16">
        <v>8421</v>
      </c>
      <c r="O8" s="18">
        <v>0</v>
      </c>
      <c r="P8" s="18">
        <v>1</v>
      </c>
      <c r="Q8" s="44" t="s">
        <v>287</v>
      </c>
    </row>
    <row r="9" spans="1:18">
      <c r="A9" s="21">
        <v>23384</v>
      </c>
      <c r="B9" s="19">
        <v>5</v>
      </c>
      <c r="C9" s="22">
        <f t="shared" si="0"/>
        <v>0.67</v>
      </c>
      <c r="D9" s="22">
        <f t="shared" si="1"/>
        <v>0.59310344827586203</v>
      </c>
      <c r="E9" s="19">
        <v>67</v>
      </c>
      <c r="F9" s="19">
        <v>33</v>
      </c>
      <c r="G9" s="19">
        <v>258</v>
      </c>
      <c r="H9" s="19">
        <v>176</v>
      </c>
      <c r="I9" s="22">
        <v>1</v>
      </c>
      <c r="K9" s="16">
        <v>23384</v>
      </c>
      <c r="L9">
        <v>1</v>
      </c>
      <c r="N9" s="16">
        <v>8786</v>
      </c>
      <c r="O9" s="18">
        <v>0</v>
      </c>
      <c r="P9" s="18">
        <v>1</v>
      </c>
      <c r="Q9" s="44" t="s">
        <v>287</v>
      </c>
    </row>
    <row r="10" spans="1:18">
      <c r="A10" s="21">
        <v>23385</v>
      </c>
      <c r="B10" s="19">
        <v>5.0999999999999996</v>
      </c>
      <c r="C10" s="22">
        <f t="shared" si="0"/>
        <v>0.67</v>
      </c>
      <c r="D10" s="22">
        <f t="shared" si="1"/>
        <v>0.59310344827586203</v>
      </c>
      <c r="E10" s="19">
        <v>67</v>
      </c>
      <c r="F10" s="19">
        <v>33</v>
      </c>
      <c r="G10" s="19">
        <v>258</v>
      </c>
      <c r="H10" s="19">
        <v>176</v>
      </c>
      <c r="I10" s="22">
        <v>1</v>
      </c>
      <c r="K10" s="16">
        <v>23385</v>
      </c>
      <c r="L10">
        <v>1</v>
      </c>
      <c r="N10" s="16">
        <v>9152</v>
      </c>
      <c r="O10" s="18">
        <v>0</v>
      </c>
      <c r="P10">
        <v>1</v>
      </c>
      <c r="Q10" s="44" t="s">
        <v>273</v>
      </c>
    </row>
    <row r="11" spans="1:18">
      <c r="A11" s="21">
        <v>23386</v>
      </c>
      <c r="B11" s="19">
        <v>5.0999999999999996</v>
      </c>
      <c r="C11" s="22">
        <f t="shared" si="0"/>
        <v>0.67</v>
      </c>
      <c r="D11" s="22">
        <f t="shared" si="1"/>
        <v>0.59310344827586203</v>
      </c>
      <c r="E11" s="19">
        <v>67</v>
      </c>
      <c r="F11" s="19">
        <v>33</v>
      </c>
      <c r="G11" s="19">
        <v>258</v>
      </c>
      <c r="H11" s="19">
        <v>176</v>
      </c>
      <c r="I11" s="22">
        <v>1</v>
      </c>
      <c r="K11" s="16">
        <v>23386</v>
      </c>
      <c r="L11">
        <v>1</v>
      </c>
      <c r="N11" s="16">
        <v>9517</v>
      </c>
      <c r="O11" s="18">
        <v>0</v>
      </c>
      <c r="P11" s="18">
        <v>1</v>
      </c>
      <c r="Q11" s="44" t="s">
        <v>273</v>
      </c>
    </row>
    <row r="12" spans="1:18">
      <c r="A12" s="21">
        <v>23387</v>
      </c>
      <c r="B12" s="19">
        <v>4.8</v>
      </c>
      <c r="C12" s="22">
        <f t="shared" si="0"/>
        <v>0.67</v>
      </c>
      <c r="D12" s="22">
        <f t="shared" si="1"/>
        <v>0.59310344827586203</v>
      </c>
      <c r="E12" s="19">
        <v>67</v>
      </c>
      <c r="F12" s="19">
        <v>33</v>
      </c>
      <c r="G12" s="19">
        <v>258</v>
      </c>
      <c r="H12" s="19">
        <v>176</v>
      </c>
      <c r="I12" s="22">
        <v>1</v>
      </c>
      <c r="K12" s="16">
        <v>23387</v>
      </c>
      <c r="L12">
        <v>1</v>
      </c>
      <c r="N12" s="16">
        <v>9882</v>
      </c>
      <c r="O12" s="18">
        <v>0</v>
      </c>
      <c r="P12" s="18">
        <v>1</v>
      </c>
      <c r="Q12" s="44" t="s">
        <v>273</v>
      </c>
    </row>
    <row r="13" spans="1:18">
      <c r="A13" s="21">
        <v>23388</v>
      </c>
      <c r="B13" s="19">
        <v>5</v>
      </c>
      <c r="C13" s="22">
        <f t="shared" si="0"/>
        <v>0.67</v>
      </c>
      <c r="D13" s="22">
        <f t="shared" si="1"/>
        <v>0.59310344827586203</v>
      </c>
      <c r="E13" s="19">
        <v>67</v>
      </c>
      <c r="F13" s="19">
        <v>33</v>
      </c>
      <c r="G13" s="19">
        <v>258</v>
      </c>
      <c r="H13" s="19">
        <v>176</v>
      </c>
      <c r="I13" s="22">
        <v>1</v>
      </c>
      <c r="K13" s="16">
        <v>23388</v>
      </c>
      <c r="L13">
        <v>1</v>
      </c>
      <c r="N13" s="16">
        <v>10247</v>
      </c>
      <c r="O13" s="18">
        <v>0</v>
      </c>
      <c r="P13" s="18">
        <v>1</v>
      </c>
      <c r="Q13" s="44" t="s">
        <v>273</v>
      </c>
    </row>
    <row r="14" spans="1:18">
      <c r="A14" s="21">
        <v>23743</v>
      </c>
      <c r="B14" s="19">
        <v>4.9000000000000004</v>
      </c>
      <c r="C14" s="22">
        <f t="shared" si="0"/>
        <v>0.67</v>
      </c>
      <c r="D14" s="22">
        <f t="shared" si="1"/>
        <v>0.59310344827586203</v>
      </c>
      <c r="E14" s="19">
        <v>67</v>
      </c>
      <c r="F14" s="19">
        <v>33</v>
      </c>
      <c r="G14" s="19">
        <v>258</v>
      </c>
      <c r="H14" s="19">
        <v>176</v>
      </c>
      <c r="I14" s="23">
        <v>1</v>
      </c>
      <c r="K14" s="16">
        <v>23743</v>
      </c>
      <c r="L14">
        <v>1</v>
      </c>
      <c r="N14" s="16">
        <v>10613</v>
      </c>
      <c r="O14" s="18">
        <v>0</v>
      </c>
      <c r="P14">
        <v>1</v>
      </c>
      <c r="Q14" s="44" t="s">
        <v>274</v>
      </c>
    </row>
    <row r="15" spans="1:18">
      <c r="A15" s="21">
        <v>23744</v>
      </c>
      <c r="B15" s="19">
        <v>5.0999999999999996</v>
      </c>
      <c r="C15" s="22">
        <f t="shared" si="0"/>
        <v>0.68</v>
      </c>
      <c r="D15" s="22">
        <f t="shared" si="1"/>
        <v>0.67816091954022983</v>
      </c>
      <c r="E15" s="19">
        <v>68</v>
      </c>
      <c r="F15" s="19">
        <v>32</v>
      </c>
      <c r="G15" s="19">
        <v>295</v>
      </c>
      <c r="H15" s="19">
        <v>140</v>
      </c>
      <c r="I15" s="22">
        <v>1</v>
      </c>
      <c r="K15" s="16">
        <v>23744</v>
      </c>
      <c r="L15">
        <v>1</v>
      </c>
      <c r="N15" s="16">
        <v>10978</v>
      </c>
      <c r="O15" s="18">
        <v>0</v>
      </c>
      <c r="P15" s="18">
        <v>1</v>
      </c>
      <c r="Q15" s="44" t="s">
        <v>274</v>
      </c>
    </row>
    <row r="16" spans="1:18">
      <c r="A16" s="21">
        <v>23745</v>
      </c>
      <c r="B16" s="19">
        <v>4.7</v>
      </c>
      <c r="C16" s="22">
        <f t="shared" si="0"/>
        <v>0.68</v>
      </c>
      <c r="D16" s="22">
        <f t="shared" si="1"/>
        <v>0.67816091954022983</v>
      </c>
      <c r="E16" s="19">
        <v>68</v>
      </c>
      <c r="F16" s="19">
        <v>32</v>
      </c>
      <c r="G16" s="19">
        <v>295</v>
      </c>
      <c r="H16" s="19">
        <v>140</v>
      </c>
      <c r="I16" s="22">
        <v>1</v>
      </c>
      <c r="K16" s="16">
        <v>23745</v>
      </c>
      <c r="L16">
        <v>1</v>
      </c>
      <c r="N16" s="16">
        <v>11343</v>
      </c>
      <c r="O16" s="18">
        <v>0</v>
      </c>
      <c r="P16" s="18">
        <v>1</v>
      </c>
      <c r="Q16" s="44" t="s">
        <v>274</v>
      </c>
    </row>
    <row r="17" spans="1:17">
      <c r="A17" s="21">
        <v>23746</v>
      </c>
      <c r="B17" s="19">
        <v>4.8</v>
      </c>
      <c r="C17" s="22">
        <f t="shared" si="0"/>
        <v>0.68</v>
      </c>
      <c r="D17" s="22">
        <f t="shared" si="1"/>
        <v>0.67816091954022983</v>
      </c>
      <c r="E17" s="19">
        <v>68</v>
      </c>
      <c r="F17" s="19">
        <v>32</v>
      </c>
      <c r="G17" s="19">
        <v>295</v>
      </c>
      <c r="H17" s="19">
        <v>140</v>
      </c>
      <c r="I17" s="22">
        <v>1</v>
      </c>
      <c r="K17" s="16">
        <v>23746</v>
      </c>
      <c r="L17">
        <v>1</v>
      </c>
      <c r="N17" s="16">
        <v>11708</v>
      </c>
      <c r="O17" s="18">
        <v>0</v>
      </c>
      <c r="P17" s="18">
        <v>1</v>
      </c>
      <c r="Q17" s="44" t="s">
        <v>274</v>
      </c>
    </row>
    <row r="18" spans="1:17">
      <c r="A18" s="21">
        <v>23747</v>
      </c>
      <c r="B18" s="19">
        <v>4.5999999999999996</v>
      </c>
      <c r="C18" s="22">
        <f t="shared" si="0"/>
        <v>0.68</v>
      </c>
      <c r="D18" s="22">
        <f t="shared" si="1"/>
        <v>0.67816091954022983</v>
      </c>
      <c r="E18" s="19">
        <v>68</v>
      </c>
      <c r="F18" s="19">
        <v>32</v>
      </c>
      <c r="G18" s="19">
        <v>295</v>
      </c>
      <c r="H18" s="19">
        <v>140</v>
      </c>
      <c r="I18" s="22">
        <v>1</v>
      </c>
      <c r="K18" s="16">
        <v>23747</v>
      </c>
      <c r="L18">
        <v>1</v>
      </c>
      <c r="N18" s="16">
        <v>12074</v>
      </c>
      <c r="O18" s="18">
        <v>1</v>
      </c>
      <c r="P18">
        <v>0</v>
      </c>
      <c r="Q18" s="44" t="s">
        <v>275</v>
      </c>
    </row>
    <row r="19" spans="1:17">
      <c r="A19" s="21">
        <v>23748</v>
      </c>
      <c r="B19" s="19">
        <v>4.5999999999999996</v>
      </c>
      <c r="C19" s="22">
        <f t="shared" si="0"/>
        <v>0.68</v>
      </c>
      <c r="D19" s="22">
        <f t="shared" si="1"/>
        <v>0.67816091954022983</v>
      </c>
      <c r="E19" s="19">
        <v>68</v>
      </c>
      <c r="F19" s="19">
        <v>32</v>
      </c>
      <c r="G19" s="19">
        <v>295</v>
      </c>
      <c r="H19" s="19">
        <v>140</v>
      </c>
      <c r="I19" s="22">
        <v>1</v>
      </c>
      <c r="K19" s="16">
        <v>23748</v>
      </c>
      <c r="L19">
        <v>1</v>
      </c>
      <c r="N19" s="16">
        <v>12439</v>
      </c>
      <c r="O19" s="18">
        <v>1</v>
      </c>
      <c r="P19" s="18">
        <v>0</v>
      </c>
      <c r="Q19" s="44" t="s">
        <v>275</v>
      </c>
    </row>
    <row r="20" spans="1:17">
      <c r="A20" s="21">
        <v>23749</v>
      </c>
      <c r="B20" s="19">
        <v>4.4000000000000004</v>
      </c>
      <c r="C20" s="22">
        <f t="shared" si="0"/>
        <v>0.68</v>
      </c>
      <c r="D20" s="22">
        <f t="shared" si="1"/>
        <v>0.67816091954022983</v>
      </c>
      <c r="E20" s="19">
        <v>68</v>
      </c>
      <c r="F20" s="19">
        <v>32</v>
      </c>
      <c r="G20" s="19">
        <v>295</v>
      </c>
      <c r="H20" s="19">
        <v>140</v>
      </c>
      <c r="I20" s="22">
        <v>1</v>
      </c>
      <c r="K20" s="16">
        <v>23749</v>
      </c>
      <c r="L20">
        <v>1</v>
      </c>
      <c r="N20" s="16">
        <v>12804</v>
      </c>
      <c r="O20" s="18">
        <v>1</v>
      </c>
      <c r="P20" s="18">
        <v>0</v>
      </c>
      <c r="Q20" s="44" t="s">
        <v>275</v>
      </c>
    </row>
    <row r="21" spans="1:17">
      <c r="A21" s="21">
        <v>23750</v>
      </c>
      <c r="B21" s="19">
        <v>4.4000000000000004</v>
      </c>
      <c r="C21" s="22">
        <f t="shared" si="0"/>
        <v>0.68</v>
      </c>
      <c r="D21" s="22">
        <f t="shared" si="1"/>
        <v>0.67816091954022983</v>
      </c>
      <c r="E21" s="19">
        <v>68</v>
      </c>
      <c r="F21" s="19">
        <v>32</v>
      </c>
      <c r="G21" s="19">
        <v>295</v>
      </c>
      <c r="H21" s="19">
        <v>140</v>
      </c>
      <c r="I21" s="22">
        <v>1</v>
      </c>
      <c r="K21" s="16">
        <v>23750</v>
      </c>
      <c r="L21">
        <v>1</v>
      </c>
      <c r="N21" s="16">
        <v>13169</v>
      </c>
      <c r="O21" s="18">
        <v>1</v>
      </c>
      <c r="P21" s="18">
        <v>0</v>
      </c>
      <c r="Q21" s="44" t="s">
        <v>275</v>
      </c>
    </row>
    <row r="22" spans="1:17">
      <c r="A22" s="21">
        <v>23751</v>
      </c>
      <c r="B22" s="19">
        <v>4.3</v>
      </c>
      <c r="C22" s="22">
        <f t="shared" si="0"/>
        <v>0.68</v>
      </c>
      <c r="D22" s="22">
        <f t="shared" si="1"/>
        <v>0.67816091954022983</v>
      </c>
      <c r="E22" s="19">
        <v>68</v>
      </c>
      <c r="F22" s="19">
        <v>32</v>
      </c>
      <c r="G22" s="19">
        <v>295</v>
      </c>
      <c r="H22" s="19">
        <v>140</v>
      </c>
      <c r="I22" s="22">
        <v>1</v>
      </c>
      <c r="K22" s="16">
        <v>23751</v>
      </c>
      <c r="L22">
        <v>1</v>
      </c>
      <c r="N22" s="16">
        <v>13535</v>
      </c>
      <c r="O22" s="18">
        <v>1</v>
      </c>
      <c r="P22" s="18">
        <v>0</v>
      </c>
      <c r="Q22" s="44" t="s">
        <v>275</v>
      </c>
    </row>
    <row r="23" spans="1:17">
      <c r="A23" s="21">
        <v>23752</v>
      </c>
      <c r="B23" s="19">
        <v>4.2</v>
      </c>
      <c r="C23" s="22">
        <f t="shared" si="0"/>
        <v>0.68</v>
      </c>
      <c r="D23" s="22">
        <f t="shared" si="1"/>
        <v>0.67816091954022983</v>
      </c>
      <c r="E23" s="19">
        <v>68</v>
      </c>
      <c r="F23" s="19">
        <v>32</v>
      </c>
      <c r="G23" s="19">
        <v>295</v>
      </c>
      <c r="H23" s="19">
        <v>140</v>
      </c>
      <c r="I23" s="22">
        <v>1</v>
      </c>
      <c r="K23" s="16">
        <v>23752</v>
      </c>
      <c r="L23">
        <v>1</v>
      </c>
      <c r="N23" s="16">
        <v>13900</v>
      </c>
      <c r="O23" s="18">
        <v>1</v>
      </c>
      <c r="P23" s="18">
        <v>0</v>
      </c>
      <c r="Q23" s="44" t="s">
        <v>275</v>
      </c>
    </row>
    <row r="24" spans="1:17">
      <c r="A24" s="21">
        <v>23753</v>
      </c>
      <c r="B24" s="19">
        <v>4.0999999999999996</v>
      </c>
      <c r="C24" s="22">
        <f t="shared" si="0"/>
        <v>0.68</v>
      </c>
      <c r="D24" s="22">
        <f t="shared" si="1"/>
        <v>0.67816091954022983</v>
      </c>
      <c r="E24" s="19">
        <v>68</v>
      </c>
      <c r="F24" s="19">
        <v>32</v>
      </c>
      <c r="G24" s="19">
        <v>295</v>
      </c>
      <c r="H24" s="19">
        <v>140</v>
      </c>
      <c r="I24" s="22">
        <v>1</v>
      </c>
      <c r="K24" s="16">
        <v>23753</v>
      </c>
      <c r="L24">
        <v>1</v>
      </c>
      <c r="N24" s="16">
        <v>14265</v>
      </c>
      <c r="O24" s="18">
        <v>1</v>
      </c>
      <c r="P24" s="18">
        <v>0</v>
      </c>
      <c r="Q24" s="44" t="s">
        <v>275</v>
      </c>
    </row>
    <row r="25" spans="1:17">
      <c r="A25" s="21">
        <v>23754</v>
      </c>
      <c r="B25" s="19">
        <v>4</v>
      </c>
      <c r="C25" s="22">
        <f t="shared" si="0"/>
        <v>0.68</v>
      </c>
      <c r="D25" s="22">
        <f t="shared" si="1"/>
        <v>0.67816091954022983</v>
      </c>
      <c r="E25" s="19">
        <v>68</v>
      </c>
      <c r="F25" s="19">
        <v>32</v>
      </c>
      <c r="G25" s="19">
        <v>295</v>
      </c>
      <c r="H25" s="19">
        <v>140</v>
      </c>
      <c r="I25" s="22">
        <v>1</v>
      </c>
      <c r="K25" s="16">
        <v>23754</v>
      </c>
      <c r="L25">
        <v>1</v>
      </c>
      <c r="N25" s="16">
        <v>14630</v>
      </c>
      <c r="O25" s="18">
        <v>1</v>
      </c>
      <c r="P25" s="18">
        <v>0</v>
      </c>
      <c r="Q25" s="44" t="s">
        <v>275</v>
      </c>
    </row>
    <row r="26" spans="1:17">
      <c r="A26" s="21">
        <v>24108</v>
      </c>
      <c r="B26" s="19">
        <v>4</v>
      </c>
      <c r="C26" s="22">
        <f t="shared" si="0"/>
        <v>0.68</v>
      </c>
      <c r="D26" s="22">
        <f t="shared" si="1"/>
        <v>0.67816091954022983</v>
      </c>
      <c r="E26" s="19">
        <v>68</v>
      </c>
      <c r="F26" s="19">
        <v>32</v>
      </c>
      <c r="G26" s="19">
        <v>295</v>
      </c>
      <c r="H26" s="19">
        <v>140</v>
      </c>
      <c r="I26" s="22">
        <v>1</v>
      </c>
      <c r="K26" s="16">
        <v>24108</v>
      </c>
      <c r="L26">
        <v>1</v>
      </c>
      <c r="N26" s="16">
        <v>14996</v>
      </c>
      <c r="O26" s="18">
        <v>1</v>
      </c>
      <c r="P26" s="18">
        <v>0</v>
      </c>
      <c r="Q26" s="44" t="s">
        <v>275</v>
      </c>
    </row>
    <row r="27" spans="1:17">
      <c r="A27" s="21">
        <v>24109</v>
      </c>
      <c r="B27" s="19">
        <v>3.8</v>
      </c>
      <c r="C27" s="22">
        <f t="shared" si="0"/>
        <v>0.68</v>
      </c>
      <c r="D27" s="22">
        <f t="shared" si="1"/>
        <v>0.67816091954022983</v>
      </c>
      <c r="E27" s="19">
        <v>68</v>
      </c>
      <c r="F27" s="19">
        <v>32</v>
      </c>
      <c r="G27" s="19">
        <v>295</v>
      </c>
      <c r="H27" s="19">
        <v>140</v>
      </c>
      <c r="I27" s="22">
        <v>1</v>
      </c>
      <c r="K27" s="16">
        <v>24109</v>
      </c>
      <c r="L27">
        <v>1</v>
      </c>
      <c r="N27" s="16">
        <v>15361</v>
      </c>
      <c r="O27" s="18">
        <v>1</v>
      </c>
      <c r="P27" s="18">
        <v>0</v>
      </c>
      <c r="Q27" s="44" t="s">
        <v>275</v>
      </c>
    </row>
    <row r="28" spans="1:17">
      <c r="A28" s="21">
        <v>24110</v>
      </c>
      <c r="B28" s="19">
        <v>3.8</v>
      </c>
      <c r="C28" s="22">
        <f t="shared" si="0"/>
        <v>0.68</v>
      </c>
      <c r="D28" s="22">
        <f t="shared" si="1"/>
        <v>0.67816091954022983</v>
      </c>
      <c r="E28" s="19">
        <v>68</v>
      </c>
      <c r="F28" s="19">
        <v>32</v>
      </c>
      <c r="G28" s="19">
        <v>295</v>
      </c>
      <c r="H28" s="19">
        <v>140</v>
      </c>
      <c r="I28" s="22">
        <v>1</v>
      </c>
      <c r="K28" s="16">
        <v>24110</v>
      </c>
      <c r="L28">
        <v>1</v>
      </c>
      <c r="N28" s="16">
        <v>15726</v>
      </c>
      <c r="O28" s="18">
        <v>1</v>
      </c>
      <c r="P28" s="18">
        <v>0</v>
      </c>
      <c r="Q28" s="44" t="s">
        <v>275</v>
      </c>
    </row>
    <row r="29" spans="1:17">
      <c r="A29" s="21">
        <v>24111</v>
      </c>
      <c r="B29" s="19">
        <v>3.8</v>
      </c>
      <c r="C29" s="22">
        <f t="shared" si="0"/>
        <v>0.68</v>
      </c>
      <c r="D29" s="22">
        <f t="shared" si="1"/>
        <v>0.67816091954022983</v>
      </c>
      <c r="E29" s="19">
        <v>68</v>
      </c>
      <c r="F29" s="19">
        <v>32</v>
      </c>
      <c r="G29" s="19">
        <v>295</v>
      </c>
      <c r="H29" s="19">
        <v>140</v>
      </c>
      <c r="I29" s="22">
        <v>1</v>
      </c>
      <c r="K29" s="16">
        <v>24111</v>
      </c>
      <c r="L29">
        <v>1</v>
      </c>
      <c r="N29" s="16">
        <v>16091</v>
      </c>
      <c r="O29" s="18">
        <v>1</v>
      </c>
      <c r="P29" s="18">
        <v>0</v>
      </c>
      <c r="Q29" s="44" t="s">
        <v>275</v>
      </c>
    </row>
    <row r="30" spans="1:17">
      <c r="A30" s="21">
        <v>24112</v>
      </c>
      <c r="B30" s="19">
        <v>3.9</v>
      </c>
      <c r="C30" s="22">
        <f t="shared" si="0"/>
        <v>0.68</v>
      </c>
      <c r="D30" s="22">
        <f t="shared" si="1"/>
        <v>0.67816091954022983</v>
      </c>
      <c r="E30" s="19">
        <v>68</v>
      </c>
      <c r="F30" s="19">
        <v>32</v>
      </c>
      <c r="G30" s="19">
        <v>295</v>
      </c>
      <c r="H30" s="19">
        <v>140</v>
      </c>
      <c r="I30" s="22">
        <v>1</v>
      </c>
      <c r="K30" s="16">
        <v>24112</v>
      </c>
      <c r="L30">
        <v>1</v>
      </c>
      <c r="N30" s="16">
        <v>16457</v>
      </c>
      <c r="O30" s="18">
        <v>1</v>
      </c>
      <c r="P30" s="18">
        <v>0</v>
      </c>
      <c r="Q30" s="44" t="s">
        <v>275</v>
      </c>
    </row>
    <row r="31" spans="1:17">
      <c r="A31" s="21">
        <v>24113</v>
      </c>
      <c r="B31" s="19">
        <v>3.8</v>
      </c>
      <c r="C31" s="22">
        <f t="shared" si="0"/>
        <v>0.68</v>
      </c>
      <c r="D31" s="22">
        <f t="shared" si="1"/>
        <v>0.67816091954022983</v>
      </c>
      <c r="E31" s="19">
        <v>68</v>
      </c>
      <c r="F31" s="19">
        <v>32</v>
      </c>
      <c r="G31" s="19">
        <v>295</v>
      </c>
      <c r="H31" s="19">
        <v>140</v>
      </c>
      <c r="I31" s="22">
        <v>1</v>
      </c>
      <c r="K31" s="16">
        <v>24113</v>
      </c>
      <c r="L31">
        <v>1</v>
      </c>
      <c r="N31" s="16">
        <v>16822</v>
      </c>
      <c r="O31" s="18">
        <v>1</v>
      </c>
      <c r="P31" s="18">
        <v>0</v>
      </c>
      <c r="Q31" s="44" t="s">
        <v>275</v>
      </c>
    </row>
    <row r="32" spans="1:17">
      <c r="A32" s="21">
        <v>24114</v>
      </c>
      <c r="B32" s="19">
        <v>3.8</v>
      </c>
      <c r="C32" s="22">
        <f t="shared" si="0"/>
        <v>0.68</v>
      </c>
      <c r="D32" s="22">
        <f t="shared" si="1"/>
        <v>0.67816091954022983</v>
      </c>
      <c r="E32" s="19">
        <v>68</v>
      </c>
      <c r="F32" s="19">
        <v>32</v>
      </c>
      <c r="G32" s="19">
        <v>295</v>
      </c>
      <c r="H32" s="19">
        <v>140</v>
      </c>
      <c r="I32" s="22">
        <v>1</v>
      </c>
      <c r="K32" s="16">
        <v>24114</v>
      </c>
      <c r="L32">
        <v>1</v>
      </c>
      <c r="N32" s="16">
        <v>17187</v>
      </c>
      <c r="O32" s="18">
        <v>1</v>
      </c>
      <c r="P32" s="18">
        <v>0</v>
      </c>
      <c r="Q32" s="44" t="s">
        <v>276</v>
      </c>
    </row>
    <row r="33" spans="1:17">
      <c r="A33" s="21">
        <v>24115</v>
      </c>
      <c r="B33" s="19">
        <v>3.8</v>
      </c>
      <c r="C33" s="22">
        <f t="shared" si="0"/>
        <v>0.68</v>
      </c>
      <c r="D33" s="22">
        <f t="shared" si="1"/>
        <v>0.67816091954022983</v>
      </c>
      <c r="E33" s="19">
        <v>68</v>
      </c>
      <c r="F33" s="19">
        <v>32</v>
      </c>
      <c r="G33" s="19">
        <v>295</v>
      </c>
      <c r="H33" s="19">
        <v>140</v>
      </c>
      <c r="I33" s="22">
        <v>1</v>
      </c>
      <c r="K33" s="16">
        <v>24115</v>
      </c>
      <c r="L33">
        <v>1</v>
      </c>
      <c r="N33" s="16">
        <v>17552</v>
      </c>
      <c r="O33" s="18">
        <v>1</v>
      </c>
      <c r="P33" s="18">
        <v>0</v>
      </c>
      <c r="Q33" s="44" t="s">
        <v>276</v>
      </c>
    </row>
    <row r="34" spans="1:17">
      <c r="A34" s="21">
        <v>24116</v>
      </c>
      <c r="B34" s="19">
        <v>3.7</v>
      </c>
      <c r="C34" s="22">
        <f t="shared" si="0"/>
        <v>0.68</v>
      </c>
      <c r="D34" s="22">
        <f t="shared" si="1"/>
        <v>0.67816091954022983</v>
      </c>
      <c r="E34" s="19">
        <v>68</v>
      </c>
      <c r="F34" s="19">
        <v>32</v>
      </c>
      <c r="G34" s="19">
        <v>295</v>
      </c>
      <c r="H34" s="19">
        <v>140</v>
      </c>
      <c r="I34" s="22">
        <v>1</v>
      </c>
      <c r="K34" s="16">
        <v>24116</v>
      </c>
      <c r="L34">
        <v>1</v>
      </c>
      <c r="N34" s="16">
        <v>17918</v>
      </c>
      <c r="O34" s="18">
        <v>1</v>
      </c>
      <c r="P34" s="18">
        <v>0</v>
      </c>
      <c r="Q34" s="44" t="s">
        <v>276</v>
      </c>
    </row>
    <row r="35" spans="1:17">
      <c r="A35" s="21">
        <v>24117</v>
      </c>
      <c r="B35" s="19">
        <v>3.7</v>
      </c>
      <c r="C35" s="22">
        <f t="shared" si="0"/>
        <v>0.68</v>
      </c>
      <c r="D35" s="22">
        <f t="shared" si="1"/>
        <v>0.67816091954022983</v>
      </c>
      <c r="E35" s="19">
        <v>68</v>
      </c>
      <c r="F35" s="19">
        <v>32</v>
      </c>
      <c r="G35" s="19">
        <v>295</v>
      </c>
      <c r="H35" s="19">
        <v>140</v>
      </c>
      <c r="I35" s="22">
        <v>1</v>
      </c>
      <c r="K35" s="16">
        <v>24117</v>
      </c>
      <c r="L35">
        <v>1</v>
      </c>
      <c r="N35" s="16">
        <v>18283</v>
      </c>
      <c r="O35" s="18">
        <v>1</v>
      </c>
      <c r="P35" s="18">
        <v>0</v>
      </c>
      <c r="Q35" s="44" t="s">
        <v>276</v>
      </c>
    </row>
    <row r="36" spans="1:17">
      <c r="A36" s="21">
        <v>24118</v>
      </c>
      <c r="B36" s="19">
        <v>3.6</v>
      </c>
      <c r="C36" s="22">
        <f t="shared" si="0"/>
        <v>0.68</v>
      </c>
      <c r="D36" s="22">
        <f t="shared" si="1"/>
        <v>0.67816091954022983</v>
      </c>
      <c r="E36" s="19">
        <v>68</v>
      </c>
      <c r="F36" s="19">
        <v>32</v>
      </c>
      <c r="G36" s="19">
        <v>295</v>
      </c>
      <c r="H36" s="19">
        <v>140</v>
      </c>
      <c r="I36" s="22">
        <v>1</v>
      </c>
      <c r="K36" s="16">
        <v>24118</v>
      </c>
      <c r="L36">
        <v>1</v>
      </c>
      <c r="N36" s="16">
        <v>18648</v>
      </c>
      <c r="O36" s="18">
        <v>1</v>
      </c>
      <c r="P36" s="18">
        <v>0</v>
      </c>
      <c r="Q36" s="44" t="s">
        <v>276</v>
      </c>
    </row>
    <row r="37" spans="1:17">
      <c r="A37" s="21">
        <v>24119</v>
      </c>
      <c r="B37" s="19">
        <v>3.8</v>
      </c>
      <c r="C37" s="22">
        <f t="shared" si="0"/>
        <v>0.68</v>
      </c>
      <c r="D37" s="22">
        <f t="shared" si="1"/>
        <v>0.67816091954022983</v>
      </c>
      <c r="E37" s="19">
        <v>68</v>
      </c>
      <c r="F37" s="19">
        <v>32</v>
      </c>
      <c r="G37" s="19">
        <v>295</v>
      </c>
      <c r="H37" s="19">
        <v>140</v>
      </c>
      <c r="I37" s="22">
        <v>1</v>
      </c>
      <c r="K37" s="16">
        <v>24119</v>
      </c>
      <c r="L37">
        <v>1</v>
      </c>
      <c r="N37" s="16">
        <v>19013</v>
      </c>
      <c r="O37" s="18">
        <v>1</v>
      </c>
      <c r="P37" s="18">
        <v>0</v>
      </c>
      <c r="Q37" s="44" t="s">
        <v>276</v>
      </c>
    </row>
    <row r="38" spans="1:17">
      <c r="A38" s="21">
        <v>24473</v>
      </c>
      <c r="B38" s="19">
        <v>3.9</v>
      </c>
      <c r="C38" s="22">
        <f t="shared" si="0"/>
        <v>0.68</v>
      </c>
      <c r="D38" s="22">
        <f t="shared" si="1"/>
        <v>0.67816091954022983</v>
      </c>
      <c r="E38" s="19">
        <v>68</v>
      </c>
      <c r="F38" s="19">
        <v>32</v>
      </c>
      <c r="G38" s="19">
        <v>295</v>
      </c>
      <c r="H38" s="19">
        <v>140</v>
      </c>
      <c r="I38" s="23">
        <v>1</v>
      </c>
      <c r="K38" s="16">
        <v>24473</v>
      </c>
      <c r="L38">
        <v>1</v>
      </c>
      <c r="N38" s="16">
        <v>19379</v>
      </c>
      <c r="O38" s="18">
        <v>0</v>
      </c>
      <c r="P38">
        <v>1</v>
      </c>
      <c r="Q38" s="44" t="s">
        <v>277</v>
      </c>
    </row>
    <row r="39" spans="1:17">
      <c r="A39" s="21">
        <v>24474</v>
      </c>
      <c r="B39" s="19">
        <v>3.8</v>
      </c>
      <c r="C39" s="22">
        <f t="shared" si="0"/>
        <v>0.64</v>
      </c>
      <c r="D39" s="22">
        <f t="shared" si="1"/>
        <v>0.57011494252873562</v>
      </c>
      <c r="E39" s="19">
        <v>64</v>
      </c>
      <c r="F39" s="19">
        <v>36</v>
      </c>
      <c r="G39" s="19">
        <v>248</v>
      </c>
      <c r="H39" s="19">
        <v>187</v>
      </c>
      <c r="I39" s="22">
        <v>1</v>
      </c>
      <c r="K39" s="16">
        <v>24474</v>
      </c>
      <c r="L39">
        <v>1</v>
      </c>
      <c r="N39" s="16">
        <v>19744</v>
      </c>
      <c r="O39" s="18">
        <v>0</v>
      </c>
      <c r="P39" s="18">
        <v>1</v>
      </c>
      <c r="Q39" s="44" t="s">
        <v>277</v>
      </c>
    </row>
    <row r="40" spans="1:17">
      <c r="A40" s="21">
        <v>24475</v>
      </c>
      <c r="B40" s="19">
        <v>3.8</v>
      </c>
      <c r="C40" s="22">
        <f t="shared" si="0"/>
        <v>0.64</v>
      </c>
      <c r="D40" s="22">
        <f t="shared" si="1"/>
        <v>0.57011494252873562</v>
      </c>
      <c r="E40" s="19">
        <v>64</v>
      </c>
      <c r="F40" s="19">
        <v>36</v>
      </c>
      <c r="G40" s="19">
        <v>248</v>
      </c>
      <c r="H40" s="19">
        <v>187</v>
      </c>
      <c r="I40" s="22">
        <v>1</v>
      </c>
      <c r="K40" s="16">
        <v>24475</v>
      </c>
      <c r="L40">
        <v>1</v>
      </c>
      <c r="N40" s="16">
        <v>20109</v>
      </c>
      <c r="O40" s="18">
        <v>0</v>
      </c>
      <c r="P40" s="18">
        <v>1</v>
      </c>
      <c r="Q40" s="44" t="s">
        <v>277</v>
      </c>
    </row>
    <row r="41" spans="1:17">
      <c r="A41" s="21">
        <v>24476</v>
      </c>
      <c r="B41" s="19">
        <v>3.8</v>
      </c>
      <c r="C41" s="22">
        <f t="shared" si="0"/>
        <v>0.64</v>
      </c>
      <c r="D41" s="22">
        <f t="shared" si="1"/>
        <v>0.57011494252873562</v>
      </c>
      <c r="E41" s="19">
        <v>64</v>
      </c>
      <c r="F41" s="19">
        <v>36</v>
      </c>
      <c r="G41" s="19">
        <v>248</v>
      </c>
      <c r="H41" s="19">
        <v>187</v>
      </c>
      <c r="I41" s="22">
        <v>1</v>
      </c>
      <c r="K41" s="16">
        <v>24476</v>
      </c>
      <c r="L41">
        <v>1</v>
      </c>
      <c r="N41" s="16">
        <v>20474</v>
      </c>
      <c r="O41" s="18">
        <v>0</v>
      </c>
      <c r="P41" s="18">
        <v>1</v>
      </c>
      <c r="Q41" s="44" t="s">
        <v>277</v>
      </c>
    </row>
    <row r="42" spans="1:17">
      <c r="A42" s="21">
        <v>24477</v>
      </c>
      <c r="B42" s="19">
        <v>3.8</v>
      </c>
      <c r="C42" s="22">
        <f t="shared" si="0"/>
        <v>0.64</v>
      </c>
      <c r="D42" s="22">
        <f t="shared" si="1"/>
        <v>0.57011494252873562</v>
      </c>
      <c r="E42" s="19">
        <v>64</v>
      </c>
      <c r="F42" s="19">
        <v>36</v>
      </c>
      <c r="G42" s="19">
        <v>248</v>
      </c>
      <c r="H42" s="19">
        <v>187</v>
      </c>
      <c r="I42" s="22">
        <v>1</v>
      </c>
      <c r="K42" s="16">
        <v>24477</v>
      </c>
      <c r="L42">
        <v>1</v>
      </c>
      <c r="N42" s="16">
        <v>20840</v>
      </c>
      <c r="O42" s="18">
        <v>0</v>
      </c>
      <c r="P42" s="18">
        <v>1</v>
      </c>
      <c r="Q42" s="44" t="s">
        <v>277</v>
      </c>
    </row>
    <row r="43" spans="1:17">
      <c r="A43" s="21">
        <v>24478</v>
      </c>
      <c r="B43" s="19">
        <v>3.9</v>
      </c>
      <c r="C43" s="22">
        <f t="shared" si="0"/>
        <v>0.64</v>
      </c>
      <c r="D43" s="22">
        <f t="shared" si="1"/>
        <v>0.57011494252873562</v>
      </c>
      <c r="E43" s="19">
        <v>64</v>
      </c>
      <c r="F43" s="19">
        <v>36</v>
      </c>
      <c r="G43" s="19">
        <v>248</v>
      </c>
      <c r="H43" s="19">
        <v>187</v>
      </c>
      <c r="I43" s="22">
        <v>1</v>
      </c>
      <c r="K43" s="16">
        <v>24478</v>
      </c>
      <c r="L43">
        <v>1</v>
      </c>
      <c r="N43" s="16">
        <v>21205</v>
      </c>
      <c r="O43" s="18">
        <v>0</v>
      </c>
      <c r="P43" s="18">
        <v>1</v>
      </c>
      <c r="Q43" s="44" t="s">
        <v>277</v>
      </c>
    </row>
    <row r="44" spans="1:17">
      <c r="A44" s="21">
        <v>24479</v>
      </c>
      <c r="B44" s="19">
        <v>3.8</v>
      </c>
      <c r="C44" s="22">
        <f t="shared" si="0"/>
        <v>0.64</v>
      </c>
      <c r="D44" s="22">
        <f t="shared" si="1"/>
        <v>0.57011494252873562</v>
      </c>
      <c r="E44" s="19">
        <v>64</v>
      </c>
      <c r="F44" s="19">
        <v>36</v>
      </c>
      <c r="G44" s="19">
        <v>248</v>
      </c>
      <c r="H44" s="19">
        <v>187</v>
      </c>
      <c r="I44" s="22">
        <v>1</v>
      </c>
      <c r="K44" s="16">
        <v>24479</v>
      </c>
      <c r="L44">
        <v>1</v>
      </c>
      <c r="N44" s="16">
        <v>21570</v>
      </c>
      <c r="O44" s="18">
        <v>0</v>
      </c>
      <c r="P44" s="18">
        <v>1</v>
      </c>
      <c r="Q44" s="44" t="s">
        <v>277</v>
      </c>
    </row>
    <row r="45" spans="1:17">
      <c r="A45" s="21">
        <v>24480</v>
      </c>
      <c r="B45" s="19">
        <v>3.8</v>
      </c>
      <c r="C45" s="22">
        <f t="shared" si="0"/>
        <v>0.64</v>
      </c>
      <c r="D45" s="22">
        <f t="shared" si="1"/>
        <v>0.57011494252873562</v>
      </c>
      <c r="E45" s="19">
        <v>64</v>
      </c>
      <c r="F45" s="19">
        <v>36</v>
      </c>
      <c r="G45" s="19">
        <v>248</v>
      </c>
      <c r="H45" s="19">
        <v>187</v>
      </c>
      <c r="I45" s="22">
        <v>1</v>
      </c>
      <c r="K45" s="16">
        <v>24480</v>
      </c>
      <c r="L45">
        <v>1</v>
      </c>
      <c r="N45" s="16">
        <v>21935</v>
      </c>
      <c r="O45" s="18">
        <v>0</v>
      </c>
      <c r="P45" s="18">
        <v>1</v>
      </c>
      <c r="Q45" s="44" t="s">
        <v>277</v>
      </c>
    </row>
    <row r="46" spans="1:17">
      <c r="A46" s="21">
        <v>24481</v>
      </c>
      <c r="B46" s="19">
        <v>3.8</v>
      </c>
      <c r="C46" s="22">
        <f t="shared" si="0"/>
        <v>0.64</v>
      </c>
      <c r="D46" s="22">
        <f t="shared" si="1"/>
        <v>0.57011494252873562</v>
      </c>
      <c r="E46" s="19">
        <v>64</v>
      </c>
      <c r="F46" s="19">
        <v>36</v>
      </c>
      <c r="G46" s="19">
        <v>248</v>
      </c>
      <c r="H46" s="19">
        <v>187</v>
      </c>
      <c r="I46" s="22">
        <v>1</v>
      </c>
      <c r="K46" s="16">
        <v>24481</v>
      </c>
      <c r="L46">
        <v>1</v>
      </c>
      <c r="N46" s="16">
        <v>22301</v>
      </c>
      <c r="O46" s="18">
        <v>1</v>
      </c>
      <c r="P46">
        <v>0</v>
      </c>
      <c r="Q46" s="44" t="s">
        <v>288</v>
      </c>
    </row>
    <row r="47" spans="1:17">
      <c r="A47" s="21">
        <v>24482</v>
      </c>
      <c r="B47" s="19">
        <v>4</v>
      </c>
      <c r="C47" s="22">
        <f t="shared" si="0"/>
        <v>0.64</v>
      </c>
      <c r="D47" s="22">
        <f t="shared" si="1"/>
        <v>0.57011494252873562</v>
      </c>
      <c r="E47" s="19">
        <v>64</v>
      </c>
      <c r="F47" s="19">
        <v>36</v>
      </c>
      <c r="G47" s="19">
        <v>248</v>
      </c>
      <c r="H47" s="19">
        <v>187</v>
      </c>
      <c r="I47" s="22">
        <v>1</v>
      </c>
      <c r="K47" s="16">
        <v>24482</v>
      </c>
      <c r="L47">
        <v>1</v>
      </c>
      <c r="N47" s="16">
        <v>22666</v>
      </c>
      <c r="O47" s="18">
        <v>1</v>
      </c>
      <c r="P47" s="18">
        <v>0</v>
      </c>
      <c r="Q47" s="44" t="s">
        <v>288</v>
      </c>
    </row>
    <row r="48" spans="1:17">
      <c r="A48" s="21">
        <v>24483</v>
      </c>
      <c r="B48" s="19">
        <v>3.9</v>
      </c>
      <c r="C48" s="22">
        <f t="shared" si="0"/>
        <v>0.64</v>
      </c>
      <c r="D48" s="22">
        <f t="shared" si="1"/>
        <v>0.57011494252873562</v>
      </c>
      <c r="E48" s="19">
        <v>64</v>
      </c>
      <c r="F48" s="19">
        <v>36</v>
      </c>
      <c r="G48" s="19">
        <v>248</v>
      </c>
      <c r="H48" s="19">
        <v>187</v>
      </c>
      <c r="I48" s="22">
        <v>1</v>
      </c>
      <c r="K48" s="16">
        <v>24483</v>
      </c>
      <c r="L48">
        <v>1</v>
      </c>
      <c r="N48" s="16">
        <v>23031</v>
      </c>
      <c r="O48" s="18">
        <v>1</v>
      </c>
      <c r="P48" s="18">
        <v>0</v>
      </c>
      <c r="Q48" s="44" t="s">
        <v>288</v>
      </c>
    </row>
    <row r="49" spans="1:17">
      <c r="A49" s="21">
        <v>24484</v>
      </c>
      <c r="B49" s="19">
        <v>3.8</v>
      </c>
      <c r="C49" s="22">
        <f t="shared" si="0"/>
        <v>0.64</v>
      </c>
      <c r="D49" s="22">
        <f t="shared" si="1"/>
        <v>0.57011494252873562</v>
      </c>
      <c r="E49" s="19">
        <v>64</v>
      </c>
      <c r="F49" s="19">
        <v>36</v>
      </c>
      <c r="G49" s="19">
        <v>248</v>
      </c>
      <c r="H49" s="19">
        <v>187</v>
      </c>
      <c r="I49" s="22">
        <v>1</v>
      </c>
      <c r="K49" s="16">
        <v>24484</v>
      </c>
      <c r="L49">
        <v>1</v>
      </c>
      <c r="N49" s="16">
        <v>23396</v>
      </c>
      <c r="O49" s="18">
        <v>1</v>
      </c>
      <c r="P49" s="18">
        <v>0</v>
      </c>
      <c r="Q49" s="44" t="s">
        <v>288</v>
      </c>
    </row>
    <row r="50" spans="1:17">
      <c r="A50" s="21">
        <v>24838</v>
      </c>
      <c r="B50" s="19">
        <v>3.7</v>
      </c>
      <c r="C50" s="22">
        <f t="shared" si="0"/>
        <v>0.64</v>
      </c>
      <c r="D50" s="22">
        <f t="shared" si="1"/>
        <v>0.57011494252873562</v>
      </c>
      <c r="E50" s="19">
        <v>64</v>
      </c>
      <c r="F50" s="19">
        <v>36</v>
      </c>
      <c r="G50" s="19">
        <v>248</v>
      </c>
      <c r="H50" s="19">
        <v>187</v>
      </c>
      <c r="I50" s="22">
        <v>1</v>
      </c>
      <c r="K50" s="16">
        <v>24838</v>
      </c>
      <c r="L50">
        <v>1</v>
      </c>
      <c r="N50" s="16">
        <v>23762</v>
      </c>
      <c r="O50" s="18">
        <v>1</v>
      </c>
      <c r="P50">
        <v>0</v>
      </c>
      <c r="Q50" s="44" t="s">
        <v>279</v>
      </c>
    </row>
    <row r="51" spans="1:17">
      <c r="A51" s="21">
        <v>24839</v>
      </c>
      <c r="B51" s="19">
        <v>3.8</v>
      </c>
      <c r="C51" s="22">
        <f t="shared" si="0"/>
        <v>0.64</v>
      </c>
      <c r="D51" s="22">
        <f t="shared" si="1"/>
        <v>0.57011494252873562</v>
      </c>
      <c r="E51" s="19">
        <v>64</v>
      </c>
      <c r="F51" s="19">
        <v>36</v>
      </c>
      <c r="G51" s="19">
        <v>248</v>
      </c>
      <c r="H51" s="19">
        <v>187</v>
      </c>
      <c r="I51" s="22">
        <v>1</v>
      </c>
      <c r="K51" s="16">
        <v>24839</v>
      </c>
      <c r="L51">
        <v>1</v>
      </c>
      <c r="N51" s="16">
        <v>24127</v>
      </c>
      <c r="O51" s="18">
        <v>1</v>
      </c>
      <c r="P51" s="18">
        <v>0</v>
      </c>
      <c r="Q51" s="44" t="s">
        <v>279</v>
      </c>
    </row>
    <row r="52" spans="1:17">
      <c r="A52" s="21">
        <v>24840</v>
      </c>
      <c r="B52" s="19">
        <v>3.7</v>
      </c>
      <c r="C52" s="22">
        <f t="shared" si="0"/>
        <v>0.64</v>
      </c>
      <c r="D52" s="22">
        <f t="shared" si="1"/>
        <v>0.57011494252873562</v>
      </c>
      <c r="E52" s="19">
        <v>64</v>
      </c>
      <c r="F52" s="19">
        <v>36</v>
      </c>
      <c r="G52" s="19">
        <v>248</v>
      </c>
      <c r="H52" s="19">
        <v>187</v>
      </c>
      <c r="I52" s="22">
        <v>1</v>
      </c>
      <c r="K52" s="16">
        <v>24840</v>
      </c>
      <c r="L52">
        <v>1</v>
      </c>
      <c r="N52" s="16">
        <v>24492</v>
      </c>
      <c r="O52" s="18">
        <v>1</v>
      </c>
      <c r="P52" s="18">
        <v>0</v>
      </c>
      <c r="Q52" s="44" t="s">
        <v>279</v>
      </c>
    </row>
    <row r="53" spans="1:17">
      <c r="A53" s="21">
        <v>24841</v>
      </c>
      <c r="B53" s="19">
        <v>3.5</v>
      </c>
      <c r="C53" s="22">
        <f t="shared" si="0"/>
        <v>0.64</v>
      </c>
      <c r="D53" s="22">
        <f t="shared" si="1"/>
        <v>0.57011494252873562</v>
      </c>
      <c r="E53" s="19">
        <v>64</v>
      </c>
      <c r="F53" s="19">
        <v>36</v>
      </c>
      <c r="G53" s="19">
        <v>248</v>
      </c>
      <c r="H53" s="19">
        <v>187</v>
      </c>
      <c r="I53" s="22">
        <v>1</v>
      </c>
      <c r="K53" s="16">
        <v>24841</v>
      </c>
      <c r="L53">
        <v>1</v>
      </c>
      <c r="N53" s="16">
        <v>24857</v>
      </c>
      <c r="O53" s="18">
        <v>1</v>
      </c>
      <c r="P53" s="18">
        <v>0</v>
      </c>
      <c r="Q53" s="44" t="s">
        <v>279</v>
      </c>
    </row>
    <row r="54" spans="1:17">
      <c r="A54" s="21">
        <v>24842</v>
      </c>
      <c r="B54" s="19">
        <v>3.5</v>
      </c>
      <c r="C54" s="22">
        <f t="shared" si="0"/>
        <v>0.64</v>
      </c>
      <c r="D54" s="22">
        <f t="shared" si="1"/>
        <v>0.57011494252873562</v>
      </c>
      <c r="E54" s="19">
        <v>64</v>
      </c>
      <c r="F54" s="19">
        <v>36</v>
      </c>
      <c r="G54" s="19">
        <v>248</v>
      </c>
      <c r="H54" s="19">
        <v>187</v>
      </c>
      <c r="I54" s="22">
        <v>1</v>
      </c>
      <c r="K54" s="16">
        <v>24842</v>
      </c>
      <c r="L54">
        <v>1</v>
      </c>
      <c r="N54" s="16">
        <v>25223</v>
      </c>
      <c r="O54" s="18">
        <v>0</v>
      </c>
      <c r="P54">
        <v>1</v>
      </c>
      <c r="Q54" s="44" t="s">
        <v>278</v>
      </c>
    </row>
    <row r="55" spans="1:17">
      <c r="A55" s="21">
        <v>24843</v>
      </c>
      <c r="B55" s="19">
        <v>3.7</v>
      </c>
      <c r="C55" s="22">
        <f t="shared" si="0"/>
        <v>0.64</v>
      </c>
      <c r="D55" s="22">
        <f t="shared" si="1"/>
        <v>0.57011494252873562</v>
      </c>
      <c r="E55" s="19">
        <v>64</v>
      </c>
      <c r="F55" s="19">
        <v>36</v>
      </c>
      <c r="G55" s="19">
        <v>248</v>
      </c>
      <c r="H55" s="19">
        <v>187</v>
      </c>
      <c r="I55" s="22">
        <v>1</v>
      </c>
      <c r="K55" s="16">
        <v>24843</v>
      </c>
      <c r="L55">
        <v>1</v>
      </c>
      <c r="N55" s="16">
        <v>25588</v>
      </c>
      <c r="O55" s="18">
        <v>0</v>
      </c>
      <c r="P55" s="18">
        <v>1</v>
      </c>
      <c r="Q55" s="44" t="s">
        <v>278</v>
      </c>
    </row>
    <row r="56" spans="1:17">
      <c r="A56" s="21">
        <v>24844</v>
      </c>
      <c r="B56" s="19">
        <v>3.7</v>
      </c>
      <c r="C56" s="22">
        <f t="shared" si="0"/>
        <v>0.64</v>
      </c>
      <c r="D56" s="22">
        <f t="shared" si="1"/>
        <v>0.57011494252873562</v>
      </c>
      <c r="E56" s="19">
        <v>64</v>
      </c>
      <c r="F56" s="19">
        <v>36</v>
      </c>
      <c r="G56" s="19">
        <v>248</v>
      </c>
      <c r="H56" s="19">
        <v>187</v>
      </c>
      <c r="I56" s="22">
        <v>1</v>
      </c>
      <c r="K56" s="16">
        <v>24844</v>
      </c>
      <c r="L56">
        <v>1</v>
      </c>
      <c r="N56" s="16">
        <v>25953</v>
      </c>
      <c r="O56" s="18">
        <v>0</v>
      </c>
      <c r="P56" s="18">
        <v>1</v>
      </c>
      <c r="Q56" s="44" t="s">
        <v>278</v>
      </c>
    </row>
    <row r="57" spans="1:17">
      <c r="A57" s="21">
        <v>24845</v>
      </c>
      <c r="B57" s="19">
        <v>3.5</v>
      </c>
      <c r="C57" s="22">
        <f t="shared" si="0"/>
        <v>0.64</v>
      </c>
      <c r="D57" s="22">
        <f t="shared" si="1"/>
        <v>0.57011494252873562</v>
      </c>
      <c r="E57" s="19">
        <v>64</v>
      </c>
      <c r="F57" s="19">
        <v>36</v>
      </c>
      <c r="G57" s="19">
        <v>248</v>
      </c>
      <c r="H57" s="19">
        <v>187</v>
      </c>
      <c r="I57" s="22">
        <v>1</v>
      </c>
      <c r="K57" s="16">
        <v>24845</v>
      </c>
      <c r="L57">
        <v>1</v>
      </c>
      <c r="N57" s="16">
        <v>26318</v>
      </c>
      <c r="O57" s="18">
        <v>0</v>
      </c>
      <c r="P57" s="18">
        <v>1</v>
      </c>
      <c r="Q57" s="44" t="s">
        <v>278</v>
      </c>
    </row>
    <row r="58" spans="1:17">
      <c r="A58" s="21">
        <v>24846</v>
      </c>
      <c r="B58" s="19">
        <v>3.4</v>
      </c>
      <c r="C58" s="22">
        <f t="shared" si="0"/>
        <v>0.64</v>
      </c>
      <c r="D58" s="22">
        <f t="shared" si="1"/>
        <v>0.57011494252873562</v>
      </c>
      <c r="E58" s="19">
        <v>64</v>
      </c>
      <c r="F58" s="19">
        <v>36</v>
      </c>
      <c r="G58" s="19">
        <v>248</v>
      </c>
      <c r="H58" s="19">
        <v>187</v>
      </c>
      <c r="I58" s="22">
        <v>1</v>
      </c>
      <c r="K58" s="16">
        <v>24846</v>
      </c>
      <c r="L58">
        <v>1</v>
      </c>
      <c r="N58" s="16">
        <v>26684</v>
      </c>
      <c r="O58" s="18">
        <v>0</v>
      </c>
      <c r="P58" s="18">
        <v>1</v>
      </c>
      <c r="Q58" s="44" t="s">
        <v>278</v>
      </c>
    </row>
    <row r="59" spans="1:17">
      <c r="A59" s="21">
        <v>24847</v>
      </c>
      <c r="B59" s="19">
        <v>3.4</v>
      </c>
      <c r="C59" s="22">
        <f t="shared" si="0"/>
        <v>0.64</v>
      </c>
      <c r="D59" s="22">
        <f t="shared" si="1"/>
        <v>0.57011494252873562</v>
      </c>
      <c r="E59" s="19">
        <v>64</v>
      </c>
      <c r="F59" s="19">
        <v>36</v>
      </c>
      <c r="G59" s="19">
        <v>248</v>
      </c>
      <c r="H59" s="19">
        <v>187</v>
      </c>
      <c r="I59" s="22">
        <v>1</v>
      </c>
      <c r="K59" s="16">
        <v>24847</v>
      </c>
      <c r="L59">
        <v>1</v>
      </c>
      <c r="N59" s="16">
        <v>27049</v>
      </c>
      <c r="O59" s="18">
        <v>0</v>
      </c>
      <c r="P59" s="18">
        <v>1</v>
      </c>
      <c r="Q59" s="44" t="s">
        <v>278</v>
      </c>
    </row>
    <row r="60" spans="1:17">
      <c r="A60" s="21">
        <v>24848</v>
      </c>
      <c r="B60" s="19">
        <v>3.4</v>
      </c>
      <c r="C60" s="22">
        <f t="shared" si="0"/>
        <v>0.64</v>
      </c>
      <c r="D60" s="22">
        <f t="shared" si="1"/>
        <v>0.57011494252873562</v>
      </c>
      <c r="E60" s="19">
        <v>64</v>
      </c>
      <c r="F60" s="19">
        <v>36</v>
      </c>
      <c r="G60" s="19">
        <v>248</v>
      </c>
      <c r="H60" s="19">
        <v>187</v>
      </c>
      <c r="I60" s="22">
        <v>1</v>
      </c>
      <c r="K60" s="16">
        <v>24848</v>
      </c>
      <c r="L60">
        <v>1</v>
      </c>
      <c r="N60" s="16">
        <v>27414</v>
      </c>
      <c r="O60" s="18">
        <v>0</v>
      </c>
      <c r="P60" s="18">
        <v>1</v>
      </c>
      <c r="Q60" s="44" t="s">
        <v>278</v>
      </c>
    </row>
    <row r="61" spans="1:17">
      <c r="A61" s="21">
        <v>24849</v>
      </c>
      <c r="B61" s="19">
        <v>3.4</v>
      </c>
      <c r="C61" s="22">
        <f t="shared" si="0"/>
        <v>0.64</v>
      </c>
      <c r="D61" s="22">
        <f t="shared" si="1"/>
        <v>0.57011494252873562</v>
      </c>
      <c r="E61" s="19">
        <v>64</v>
      </c>
      <c r="F61" s="19">
        <v>36</v>
      </c>
      <c r="G61" s="19">
        <v>248</v>
      </c>
      <c r="H61" s="19">
        <v>187</v>
      </c>
      <c r="I61" s="22">
        <v>1</v>
      </c>
      <c r="K61" s="16">
        <v>24849</v>
      </c>
      <c r="L61">
        <v>1</v>
      </c>
      <c r="N61" s="16">
        <v>27779</v>
      </c>
      <c r="O61" s="18">
        <v>0</v>
      </c>
      <c r="P61" s="18">
        <v>1</v>
      </c>
      <c r="Q61" s="45" t="s">
        <v>289</v>
      </c>
    </row>
    <row r="62" spans="1:17">
      <c r="A62" s="21">
        <v>25204</v>
      </c>
      <c r="B62" s="19">
        <v>3.4</v>
      </c>
      <c r="C62" s="22">
        <f t="shared" si="0"/>
        <v>0.64</v>
      </c>
      <c r="D62" s="22">
        <f t="shared" si="1"/>
        <v>0.57011494252873562</v>
      </c>
      <c r="E62" s="19">
        <v>64</v>
      </c>
      <c r="F62" s="19">
        <v>36</v>
      </c>
      <c r="G62" s="19">
        <v>248</v>
      </c>
      <c r="H62" s="19">
        <v>187</v>
      </c>
      <c r="I62" s="24">
        <v>0</v>
      </c>
      <c r="K62" s="16">
        <v>25204</v>
      </c>
      <c r="L62">
        <v>0</v>
      </c>
      <c r="N62" s="16">
        <v>28145</v>
      </c>
      <c r="O62" s="18">
        <v>1</v>
      </c>
      <c r="P62">
        <v>0</v>
      </c>
      <c r="Q62" s="44" t="s">
        <v>280</v>
      </c>
    </row>
    <row r="63" spans="1:17">
      <c r="A63" s="21">
        <v>25205</v>
      </c>
      <c r="B63" s="19">
        <v>3.4</v>
      </c>
      <c r="C63" s="22">
        <f t="shared" si="0"/>
        <v>0.57999999999999996</v>
      </c>
      <c r="D63" s="22">
        <f t="shared" si="1"/>
        <v>0.55862068965517242</v>
      </c>
      <c r="E63" s="19">
        <v>58</v>
      </c>
      <c r="F63" s="19">
        <v>42</v>
      </c>
      <c r="G63" s="19">
        <v>243</v>
      </c>
      <c r="H63" s="19">
        <v>192</v>
      </c>
      <c r="I63" s="22">
        <v>0</v>
      </c>
      <c r="K63" s="16">
        <v>25205</v>
      </c>
      <c r="L63">
        <v>0</v>
      </c>
      <c r="N63" s="16">
        <v>28510</v>
      </c>
      <c r="O63" s="18">
        <v>1</v>
      </c>
      <c r="P63">
        <v>0</v>
      </c>
      <c r="Q63" s="44" t="s">
        <v>280</v>
      </c>
    </row>
    <row r="64" spans="1:17">
      <c r="A64" s="21">
        <v>25206</v>
      </c>
      <c r="B64" s="19">
        <v>3.4</v>
      </c>
      <c r="C64" s="22">
        <f t="shared" si="0"/>
        <v>0.57999999999999996</v>
      </c>
      <c r="D64" s="22">
        <f t="shared" si="1"/>
        <v>0.55862068965517242</v>
      </c>
      <c r="E64" s="19">
        <v>58</v>
      </c>
      <c r="F64" s="19">
        <v>42</v>
      </c>
      <c r="G64" s="19">
        <v>243</v>
      </c>
      <c r="H64" s="19">
        <v>192</v>
      </c>
      <c r="I64" s="22">
        <v>0</v>
      </c>
      <c r="K64" s="16">
        <v>25206</v>
      </c>
      <c r="L64">
        <v>0</v>
      </c>
      <c r="N64" s="16">
        <v>28875</v>
      </c>
      <c r="O64" s="18">
        <v>1</v>
      </c>
      <c r="P64">
        <v>0</v>
      </c>
      <c r="Q64" s="44" t="s">
        <v>280</v>
      </c>
    </row>
    <row r="65" spans="1:17">
      <c r="A65" s="21">
        <v>25207</v>
      </c>
      <c r="B65" s="19">
        <v>3.4</v>
      </c>
      <c r="C65" s="22">
        <f t="shared" si="0"/>
        <v>0.57999999999999996</v>
      </c>
      <c r="D65" s="22">
        <f t="shared" si="1"/>
        <v>0.55862068965517242</v>
      </c>
      <c r="E65" s="19">
        <v>58</v>
      </c>
      <c r="F65" s="19">
        <v>42</v>
      </c>
      <c r="G65" s="19">
        <v>243</v>
      </c>
      <c r="H65" s="19">
        <v>192</v>
      </c>
      <c r="I65" s="22">
        <v>0</v>
      </c>
      <c r="K65" s="16">
        <v>25207</v>
      </c>
      <c r="L65">
        <v>0</v>
      </c>
      <c r="N65" s="16">
        <v>29240</v>
      </c>
      <c r="O65" s="18">
        <v>1</v>
      </c>
      <c r="P65">
        <v>0</v>
      </c>
      <c r="Q65" s="44" t="s">
        <v>280</v>
      </c>
    </row>
    <row r="66" spans="1:17">
      <c r="A66" s="21">
        <v>25208</v>
      </c>
      <c r="B66" s="19">
        <v>3.4</v>
      </c>
      <c r="C66" s="22">
        <f t="shared" si="0"/>
        <v>0.57999999999999996</v>
      </c>
      <c r="D66" s="22">
        <f t="shared" si="1"/>
        <v>0.55862068965517242</v>
      </c>
      <c r="E66" s="19">
        <v>58</v>
      </c>
      <c r="F66" s="19">
        <v>42</v>
      </c>
      <c r="G66" s="19">
        <v>243</v>
      </c>
      <c r="H66" s="19">
        <v>192</v>
      </c>
      <c r="I66" s="22">
        <v>0</v>
      </c>
      <c r="K66" s="16">
        <v>25208</v>
      </c>
      <c r="L66">
        <v>0</v>
      </c>
      <c r="N66" s="16">
        <v>29606</v>
      </c>
      <c r="O66" s="18">
        <v>0</v>
      </c>
      <c r="P66">
        <v>1</v>
      </c>
      <c r="Q66" s="44" t="s">
        <v>281</v>
      </c>
    </row>
    <row r="67" spans="1:17">
      <c r="A67" s="21">
        <v>25209</v>
      </c>
      <c r="B67" s="19">
        <v>3.5</v>
      </c>
      <c r="C67" s="22">
        <f t="shared" ref="C67:C130" si="2">(E67/100)</f>
        <v>0.57999999999999996</v>
      </c>
      <c r="D67" s="22">
        <f t="shared" ref="D67:D130" si="3">G67/435</f>
        <v>0.55862068965517242</v>
      </c>
      <c r="E67" s="19">
        <v>58</v>
      </c>
      <c r="F67" s="19">
        <v>42</v>
      </c>
      <c r="G67" s="19">
        <v>243</v>
      </c>
      <c r="H67" s="19">
        <v>192</v>
      </c>
      <c r="I67" s="22">
        <v>0</v>
      </c>
      <c r="K67" s="16">
        <v>25209</v>
      </c>
      <c r="L67">
        <v>0</v>
      </c>
      <c r="N67" s="16">
        <v>29971</v>
      </c>
      <c r="O67" s="18">
        <v>0</v>
      </c>
      <c r="P67" s="18">
        <v>1</v>
      </c>
      <c r="Q67" s="44" t="s">
        <v>281</v>
      </c>
    </row>
    <row r="68" spans="1:17">
      <c r="A68" s="21">
        <v>25210</v>
      </c>
      <c r="B68" s="19">
        <v>3.5</v>
      </c>
      <c r="C68" s="22">
        <f t="shared" si="2"/>
        <v>0.57999999999999996</v>
      </c>
      <c r="D68" s="22">
        <f t="shared" si="3"/>
        <v>0.55862068965517242</v>
      </c>
      <c r="E68" s="19">
        <v>58</v>
      </c>
      <c r="F68" s="19">
        <v>42</v>
      </c>
      <c r="G68" s="19">
        <v>243</v>
      </c>
      <c r="H68" s="19">
        <v>192</v>
      </c>
      <c r="I68" s="22">
        <v>0</v>
      </c>
      <c r="K68" s="16">
        <v>25210</v>
      </c>
      <c r="L68">
        <v>0</v>
      </c>
      <c r="N68" s="16">
        <v>30336</v>
      </c>
      <c r="O68" s="18">
        <v>0</v>
      </c>
      <c r="P68" s="18">
        <v>1</v>
      </c>
      <c r="Q68" s="44" t="s">
        <v>281</v>
      </c>
    </row>
    <row r="69" spans="1:17">
      <c r="A69" s="21">
        <v>25211</v>
      </c>
      <c r="B69" s="19">
        <v>3.5</v>
      </c>
      <c r="C69" s="22">
        <f t="shared" si="2"/>
        <v>0.57999999999999996</v>
      </c>
      <c r="D69" s="22">
        <f t="shared" si="3"/>
        <v>0.55862068965517242</v>
      </c>
      <c r="E69" s="19">
        <v>58</v>
      </c>
      <c r="F69" s="19">
        <v>42</v>
      </c>
      <c r="G69" s="19">
        <v>243</v>
      </c>
      <c r="H69" s="19">
        <v>192</v>
      </c>
      <c r="I69" s="22">
        <v>0</v>
      </c>
      <c r="K69" s="16">
        <v>25211</v>
      </c>
      <c r="L69">
        <v>0</v>
      </c>
      <c r="N69" s="16">
        <v>30701</v>
      </c>
      <c r="O69" s="18">
        <v>0</v>
      </c>
      <c r="P69" s="18">
        <v>1</v>
      </c>
      <c r="Q69" s="44" t="s">
        <v>281</v>
      </c>
    </row>
    <row r="70" spans="1:17">
      <c r="A70" s="21">
        <v>25212</v>
      </c>
      <c r="B70" s="19">
        <v>3.7</v>
      </c>
      <c r="C70" s="22">
        <f t="shared" si="2"/>
        <v>0.57999999999999996</v>
      </c>
      <c r="D70" s="22">
        <f t="shared" si="3"/>
        <v>0.55862068965517242</v>
      </c>
      <c r="E70" s="19">
        <v>58</v>
      </c>
      <c r="F70" s="19">
        <v>42</v>
      </c>
      <c r="G70" s="19">
        <v>243</v>
      </c>
      <c r="H70" s="19">
        <v>192</v>
      </c>
      <c r="I70" s="22">
        <v>0</v>
      </c>
      <c r="K70" s="16">
        <v>25212</v>
      </c>
      <c r="L70">
        <v>0</v>
      </c>
      <c r="N70" s="16">
        <v>31067</v>
      </c>
      <c r="O70" s="18">
        <v>0</v>
      </c>
      <c r="P70" s="18">
        <v>1</v>
      </c>
      <c r="Q70" s="44" t="s">
        <v>281</v>
      </c>
    </row>
    <row r="71" spans="1:17">
      <c r="A71" s="21">
        <v>25213</v>
      </c>
      <c r="B71" s="19">
        <v>3.7</v>
      </c>
      <c r="C71" s="22">
        <f t="shared" si="2"/>
        <v>0.57999999999999996</v>
      </c>
      <c r="D71" s="22">
        <f t="shared" si="3"/>
        <v>0.55862068965517242</v>
      </c>
      <c r="E71" s="19">
        <v>58</v>
      </c>
      <c r="F71" s="19">
        <v>42</v>
      </c>
      <c r="G71" s="19">
        <v>243</v>
      </c>
      <c r="H71" s="19">
        <v>192</v>
      </c>
      <c r="I71" s="22">
        <v>0</v>
      </c>
      <c r="K71" s="16">
        <v>25213</v>
      </c>
      <c r="L71">
        <v>0</v>
      </c>
      <c r="N71" s="16">
        <v>31432</v>
      </c>
      <c r="O71" s="18">
        <v>0</v>
      </c>
      <c r="P71" s="18">
        <v>1</v>
      </c>
      <c r="Q71" s="44" t="s">
        <v>281</v>
      </c>
    </row>
    <row r="72" spans="1:17">
      <c r="A72" s="21">
        <v>25214</v>
      </c>
      <c r="B72" s="19">
        <v>3.5</v>
      </c>
      <c r="C72" s="22">
        <f t="shared" si="2"/>
        <v>0.57999999999999996</v>
      </c>
      <c r="D72" s="22">
        <f t="shared" si="3"/>
        <v>0.55862068965517242</v>
      </c>
      <c r="E72" s="19">
        <v>58</v>
      </c>
      <c r="F72" s="19">
        <v>42</v>
      </c>
      <c r="G72" s="19">
        <v>243</v>
      </c>
      <c r="H72" s="19">
        <v>192</v>
      </c>
      <c r="I72" s="22">
        <v>0</v>
      </c>
      <c r="K72" s="16">
        <v>25214</v>
      </c>
      <c r="L72">
        <v>0</v>
      </c>
      <c r="N72" s="16">
        <v>31797</v>
      </c>
      <c r="O72" s="18">
        <v>0</v>
      </c>
      <c r="P72" s="18">
        <v>1</v>
      </c>
      <c r="Q72" s="44" t="s">
        <v>281</v>
      </c>
    </row>
    <row r="73" spans="1:17">
      <c r="A73" s="21">
        <v>25215</v>
      </c>
      <c r="B73" s="19">
        <v>3.5</v>
      </c>
      <c r="C73" s="22">
        <f t="shared" si="2"/>
        <v>0.57999999999999996</v>
      </c>
      <c r="D73" s="22">
        <f t="shared" si="3"/>
        <v>0.55862068965517242</v>
      </c>
      <c r="E73" s="19">
        <v>58</v>
      </c>
      <c r="F73" s="19">
        <v>42</v>
      </c>
      <c r="G73" s="19">
        <v>243</v>
      </c>
      <c r="H73" s="19">
        <v>192</v>
      </c>
      <c r="I73" s="22">
        <v>0</v>
      </c>
      <c r="K73" s="16">
        <v>25215</v>
      </c>
      <c r="L73">
        <v>0</v>
      </c>
      <c r="N73" s="16">
        <v>32162</v>
      </c>
      <c r="O73" s="18">
        <v>0</v>
      </c>
      <c r="P73" s="18">
        <v>1</v>
      </c>
      <c r="Q73" s="44" t="s">
        <v>281</v>
      </c>
    </row>
    <row r="74" spans="1:17">
      <c r="A74" s="21">
        <v>25569</v>
      </c>
      <c r="B74" s="19">
        <v>3.9</v>
      </c>
      <c r="C74" s="22">
        <f t="shared" si="2"/>
        <v>0.57999999999999996</v>
      </c>
      <c r="D74" s="22">
        <f t="shared" si="3"/>
        <v>0.55862068965517242</v>
      </c>
      <c r="E74" s="19">
        <v>58</v>
      </c>
      <c r="F74" s="19">
        <v>42</v>
      </c>
      <c r="G74" s="19">
        <v>243</v>
      </c>
      <c r="H74" s="19">
        <v>192</v>
      </c>
      <c r="I74" s="22">
        <v>0</v>
      </c>
      <c r="K74" s="16">
        <v>25569</v>
      </c>
      <c r="L74">
        <v>0</v>
      </c>
      <c r="N74" s="16">
        <v>32528</v>
      </c>
      <c r="O74" s="18">
        <v>0</v>
      </c>
      <c r="P74">
        <v>1</v>
      </c>
      <c r="Q74" s="44" t="s">
        <v>282</v>
      </c>
    </row>
    <row r="75" spans="1:17">
      <c r="A75" s="21">
        <v>25570</v>
      </c>
      <c r="B75" s="19">
        <v>4.2</v>
      </c>
      <c r="C75" s="22">
        <f t="shared" si="2"/>
        <v>0.57999999999999996</v>
      </c>
      <c r="D75" s="22">
        <f t="shared" si="3"/>
        <v>0.55862068965517242</v>
      </c>
      <c r="E75" s="19">
        <v>58</v>
      </c>
      <c r="F75" s="19">
        <v>42</v>
      </c>
      <c r="G75" s="19">
        <v>243</v>
      </c>
      <c r="H75" s="19">
        <v>192</v>
      </c>
      <c r="I75" s="22">
        <v>0</v>
      </c>
      <c r="K75" s="16">
        <v>25570</v>
      </c>
      <c r="L75">
        <v>0</v>
      </c>
      <c r="N75" s="16">
        <v>32893</v>
      </c>
      <c r="O75" s="18">
        <v>0</v>
      </c>
      <c r="P75" s="18">
        <v>1</v>
      </c>
      <c r="Q75" s="44" t="s">
        <v>282</v>
      </c>
    </row>
    <row r="76" spans="1:17">
      <c r="A76" s="21">
        <v>25571</v>
      </c>
      <c r="B76" s="19">
        <v>4.4000000000000004</v>
      </c>
      <c r="C76" s="22">
        <f t="shared" si="2"/>
        <v>0.57999999999999996</v>
      </c>
      <c r="D76" s="22">
        <f t="shared" si="3"/>
        <v>0.55862068965517242</v>
      </c>
      <c r="E76" s="19">
        <v>58</v>
      </c>
      <c r="F76" s="19">
        <v>42</v>
      </c>
      <c r="G76" s="19">
        <v>243</v>
      </c>
      <c r="H76" s="19">
        <v>192</v>
      </c>
      <c r="I76" s="22">
        <v>0</v>
      </c>
      <c r="K76" s="16">
        <v>25571</v>
      </c>
      <c r="L76">
        <v>0</v>
      </c>
      <c r="N76" s="16">
        <v>33258</v>
      </c>
      <c r="O76" s="18">
        <v>0</v>
      </c>
      <c r="P76" s="18">
        <v>1</v>
      </c>
      <c r="Q76" s="44" t="s">
        <v>282</v>
      </c>
    </row>
    <row r="77" spans="1:17">
      <c r="A77" s="21">
        <v>25572</v>
      </c>
      <c r="B77" s="19">
        <v>4.5999999999999996</v>
      </c>
      <c r="C77" s="22">
        <f t="shared" si="2"/>
        <v>0.57999999999999996</v>
      </c>
      <c r="D77" s="22">
        <f t="shared" si="3"/>
        <v>0.55862068965517242</v>
      </c>
      <c r="E77" s="19">
        <v>58</v>
      </c>
      <c r="F77" s="19">
        <v>42</v>
      </c>
      <c r="G77" s="19">
        <v>243</v>
      </c>
      <c r="H77" s="19">
        <v>192</v>
      </c>
      <c r="I77" s="22">
        <v>0</v>
      </c>
      <c r="K77" s="16">
        <v>25572</v>
      </c>
      <c r="L77">
        <v>0</v>
      </c>
      <c r="N77" s="16">
        <v>33623</v>
      </c>
      <c r="O77" s="18">
        <v>0</v>
      </c>
      <c r="P77" s="18">
        <v>1</v>
      </c>
      <c r="Q77" s="44" t="s">
        <v>282</v>
      </c>
    </row>
    <row r="78" spans="1:17">
      <c r="A78" s="21">
        <v>25573</v>
      </c>
      <c r="B78" s="19">
        <v>4.8</v>
      </c>
      <c r="C78" s="22">
        <f t="shared" si="2"/>
        <v>0.57999999999999996</v>
      </c>
      <c r="D78" s="22">
        <f t="shared" si="3"/>
        <v>0.55862068965517242</v>
      </c>
      <c r="E78" s="19">
        <v>58</v>
      </c>
      <c r="F78" s="19">
        <v>42</v>
      </c>
      <c r="G78" s="19">
        <v>243</v>
      </c>
      <c r="H78" s="19">
        <v>192</v>
      </c>
      <c r="I78" s="22">
        <v>0</v>
      </c>
      <c r="K78" s="16">
        <v>25573</v>
      </c>
      <c r="L78">
        <v>0</v>
      </c>
      <c r="N78" s="16">
        <v>33989</v>
      </c>
      <c r="O78" s="18">
        <v>1</v>
      </c>
      <c r="P78">
        <v>0</v>
      </c>
      <c r="Q78" s="44" t="s">
        <v>283</v>
      </c>
    </row>
    <row r="79" spans="1:17">
      <c r="A79" s="21">
        <v>25574</v>
      </c>
      <c r="B79" s="19">
        <v>4.9000000000000004</v>
      </c>
      <c r="C79" s="22">
        <f t="shared" si="2"/>
        <v>0.57999999999999996</v>
      </c>
      <c r="D79" s="22">
        <f t="shared" si="3"/>
        <v>0.55862068965517242</v>
      </c>
      <c r="E79" s="19">
        <v>58</v>
      </c>
      <c r="F79" s="19">
        <v>42</v>
      </c>
      <c r="G79" s="19">
        <v>243</v>
      </c>
      <c r="H79" s="19">
        <v>192</v>
      </c>
      <c r="I79" s="22">
        <v>0</v>
      </c>
      <c r="K79" s="16">
        <v>25574</v>
      </c>
      <c r="L79">
        <v>0</v>
      </c>
      <c r="N79" s="16">
        <v>34354</v>
      </c>
      <c r="O79" s="18">
        <v>1</v>
      </c>
      <c r="P79" s="18">
        <v>0</v>
      </c>
      <c r="Q79" s="44" t="s">
        <v>283</v>
      </c>
    </row>
    <row r="80" spans="1:17">
      <c r="A80" s="21">
        <v>25575</v>
      </c>
      <c r="B80" s="19">
        <v>5</v>
      </c>
      <c r="C80" s="22">
        <f t="shared" si="2"/>
        <v>0.57999999999999996</v>
      </c>
      <c r="D80" s="22">
        <f t="shared" si="3"/>
        <v>0.55862068965517242</v>
      </c>
      <c r="E80" s="19">
        <v>58</v>
      </c>
      <c r="F80" s="19">
        <v>42</v>
      </c>
      <c r="G80" s="19">
        <v>243</v>
      </c>
      <c r="H80" s="19">
        <v>192</v>
      </c>
      <c r="I80" s="22">
        <v>0</v>
      </c>
      <c r="K80" s="16">
        <v>25575</v>
      </c>
      <c r="L80">
        <v>0</v>
      </c>
      <c r="N80" s="16">
        <v>34719</v>
      </c>
      <c r="O80" s="18">
        <v>1</v>
      </c>
      <c r="P80" s="18">
        <v>0</v>
      </c>
      <c r="Q80" s="44" t="s">
        <v>283</v>
      </c>
    </row>
    <row r="81" spans="1:17">
      <c r="A81" s="21">
        <v>25576</v>
      </c>
      <c r="B81" s="19">
        <v>5.0999999999999996</v>
      </c>
      <c r="C81" s="22">
        <f t="shared" si="2"/>
        <v>0.57999999999999996</v>
      </c>
      <c r="D81" s="22">
        <f t="shared" si="3"/>
        <v>0.55862068965517242</v>
      </c>
      <c r="E81" s="19">
        <v>58</v>
      </c>
      <c r="F81" s="19">
        <v>42</v>
      </c>
      <c r="G81" s="19">
        <v>243</v>
      </c>
      <c r="H81" s="19">
        <v>192</v>
      </c>
      <c r="I81" s="22">
        <v>0</v>
      </c>
      <c r="K81" s="16">
        <v>25576</v>
      </c>
      <c r="L81">
        <v>0</v>
      </c>
      <c r="N81" s="16">
        <v>35084</v>
      </c>
      <c r="O81" s="18">
        <v>1</v>
      </c>
      <c r="P81" s="18">
        <v>0</v>
      </c>
      <c r="Q81" s="44" t="s">
        <v>283</v>
      </c>
    </row>
    <row r="82" spans="1:17">
      <c r="A82" s="21">
        <v>25577</v>
      </c>
      <c r="B82" s="19">
        <v>5.4</v>
      </c>
      <c r="C82" s="22">
        <f t="shared" si="2"/>
        <v>0.57999999999999996</v>
      </c>
      <c r="D82" s="22">
        <f t="shared" si="3"/>
        <v>0.55862068965517242</v>
      </c>
      <c r="E82" s="19">
        <v>58</v>
      </c>
      <c r="F82" s="19">
        <v>42</v>
      </c>
      <c r="G82" s="19">
        <v>243</v>
      </c>
      <c r="H82" s="19">
        <v>192</v>
      </c>
      <c r="I82" s="22">
        <v>0</v>
      </c>
      <c r="K82" s="16">
        <v>25577</v>
      </c>
      <c r="L82">
        <v>0</v>
      </c>
      <c r="N82" s="16">
        <v>35450</v>
      </c>
      <c r="O82" s="18">
        <v>1</v>
      </c>
      <c r="P82" s="18">
        <v>0</v>
      </c>
      <c r="Q82" s="44" t="s">
        <v>283</v>
      </c>
    </row>
    <row r="83" spans="1:17">
      <c r="A83" s="21">
        <v>25578</v>
      </c>
      <c r="B83" s="19">
        <v>5.5</v>
      </c>
      <c r="C83" s="22">
        <f t="shared" si="2"/>
        <v>0.57999999999999996</v>
      </c>
      <c r="D83" s="22">
        <f t="shared" si="3"/>
        <v>0.55862068965517242</v>
      </c>
      <c r="E83" s="19">
        <v>58</v>
      </c>
      <c r="F83" s="19">
        <v>42</v>
      </c>
      <c r="G83" s="19">
        <v>243</v>
      </c>
      <c r="H83" s="19">
        <v>192</v>
      </c>
      <c r="I83" s="22">
        <v>0</v>
      </c>
      <c r="K83" s="16">
        <v>25578</v>
      </c>
      <c r="L83">
        <v>0</v>
      </c>
      <c r="N83" s="16">
        <v>35815</v>
      </c>
      <c r="O83" s="18">
        <v>1</v>
      </c>
      <c r="P83" s="18">
        <v>0</v>
      </c>
      <c r="Q83" s="44" t="s">
        <v>283</v>
      </c>
    </row>
    <row r="84" spans="1:17">
      <c r="A84" s="21">
        <v>25579</v>
      </c>
      <c r="B84" s="19">
        <v>5.9</v>
      </c>
      <c r="C84" s="22">
        <f t="shared" si="2"/>
        <v>0.57999999999999996</v>
      </c>
      <c r="D84" s="22">
        <f t="shared" si="3"/>
        <v>0.55862068965517242</v>
      </c>
      <c r="E84" s="19">
        <v>58</v>
      </c>
      <c r="F84" s="19">
        <v>42</v>
      </c>
      <c r="G84" s="19">
        <v>243</v>
      </c>
      <c r="H84" s="19">
        <v>192</v>
      </c>
      <c r="I84" s="22">
        <v>0</v>
      </c>
      <c r="K84" s="16">
        <v>25579</v>
      </c>
      <c r="L84">
        <v>0</v>
      </c>
      <c r="N84" s="16">
        <v>36180</v>
      </c>
      <c r="O84" s="18">
        <v>1</v>
      </c>
      <c r="P84" s="18">
        <v>0</v>
      </c>
      <c r="Q84" s="44" t="s">
        <v>283</v>
      </c>
    </row>
    <row r="85" spans="1:17">
      <c r="A85" s="21">
        <v>25580</v>
      </c>
      <c r="B85" s="19">
        <v>6.1</v>
      </c>
      <c r="C85" s="22">
        <f t="shared" si="2"/>
        <v>0.57999999999999996</v>
      </c>
      <c r="D85" s="22">
        <f t="shared" si="3"/>
        <v>0.55862068965517242</v>
      </c>
      <c r="E85" s="19">
        <v>58</v>
      </c>
      <c r="F85" s="19">
        <v>42</v>
      </c>
      <c r="G85" s="19">
        <v>243</v>
      </c>
      <c r="H85" s="19">
        <v>192</v>
      </c>
      <c r="I85" s="22">
        <v>0</v>
      </c>
      <c r="K85" s="16">
        <v>25580</v>
      </c>
      <c r="L85">
        <v>0</v>
      </c>
      <c r="N85" s="16">
        <v>36545</v>
      </c>
      <c r="O85" s="18">
        <v>1</v>
      </c>
      <c r="P85" s="18">
        <v>0</v>
      </c>
      <c r="Q85" s="44" t="s">
        <v>283</v>
      </c>
    </row>
    <row r="86" spans="1:17">
      <c r="A86" s="21">
        <v>25934</v>
      </c>
      <c r="B86" s="19">
        <v>5.9</v>
      </c>
      <c r="C86" s="22">
        <f t="shared" si="2"/>
        <v>0.57999999999999996</v>
      </c>
      <c r="D86" s="22">
        <f t="shared" si="3"/>
        <v>0.55862068965517242</v>
      </c>
      <c r="E86" s="19">
        <v>58</v>
      </c>
      <c r="F86" s="19">
        <v>42</v>
      </c>
      <c r="G86" s="19">
        <v>243</v>
      </c>
      <c r="H86" s="19">
        <v>192</v>
      </c>
      <c r="I86" s="24">
        <v>0</v>
      </c>
      <c r="K86" s="16">
        <v>25934</v>
      </c>
      <c r="L86">
        <v>0</v>
      </c>
      <c r="N86" s="16">
        <v>36911</v>
      </c>
      <c r="O86" s="18">
        <v>0</v>
      </c>
      <c r="P86">
        <v>1</v>
      </c>
      <c r="Q86" s="44" t="s">
        <v>284</v>
      </c>
    </row>
    <row r="87" spans="1:17">
      <c r="A87" s="21">
        <v>25935</v>
      </c>
      <c r="B87" s="19">
        <v>5.9</v>
      </c>
      <c r="C87" s="22">
        <f t="shared" si="2"/>
        <v>0.54</v>
      </c>
      <c r="D87" s="22">
        <f t="shared" si="3"/>
        <v>0.58620689655172409</v>
      </c>
      <c r="E87" s="19">
        <v>54</v>
      </c>
      <c r="F87" s="19">
        <v>44</v>
      </c>
      <c r="G87" s="19">
        <v>255</v>
      </c>
      <c r="H87" s="19">
        <v>180</v>
      </c>
      <c r="I87" s="22">
        <v>0</v>
      </c>
      <c r="K87" s="16">
        <v>25935</v>
      </c>
      <c r="L87">
        <v>0</v>
      </c>
      <c r="N87" s="16">
        <v>37276</v>
      </c>
      <c r="O87" s="18">
        <v>0</v>
      </c>
      <c r="P87" s="18">
        <v>1</v>
      </c>
      <c r="Q87" s="44" t="s">
        <v>284</v>
      </c>
    </row>
    <row r="88" spans="1:17">
      <c r="A88" s="21">
        <v>25936</v>
      </c>
      <c r="B88" s="19">
        <v>6</v>
      </c>
      <c r="C88" s="22">
        <f t="shared" si="2"/>
        <v>0.54</v>
      </c>
      <c r="D88" s="22">
        <f t="shared" si="3"/>
        <v>0.58620689655172409</v>
      </c>
      <c r="E88" s="19">
        <v>54</v>
      </c>
      <c r="F88" s="19">
        <v>44</v>
      </c>
      <c r="G88" s="19">
        <v>255</v>
      </c>
      <c r="H88" s="19">
        <v>180</v>
      </c>
      <c r="I88" s="22">
        <v>0</v>
      </c>
      <c r="K88" s="16">
        <v>25936</v>
      </c>
      <c r="L88">
        <v>0</v>
      </c>
      <c r="N88" s="16">
        <v>37641</v>
      </c>
      <c r="O88" s="18">
        <v>0</v>
      </c>
      <c r="P88" s="18">
        <v>1</v>
      </c>
      <c r="Q88" s="44" t="s">
        <v>284</v>
      </c>
    </row>
    <row r="89" spans="1:17">
      <c r="A89" s="21">
        <v>25937</v>
      </c>
      <c r="B89" s="19">
        <v>5.9</v>
      </c>
      <c r="C89" s="22">
        <f t="shared" si="2"/>
        <v>0.54</v>
      </c>
      <c r="D89" s="22">
        <f t="shared" si="3"/>
        <v>0.58620689655172409</v>
      </c>
      <c r="E89" s="19">
        <v>54</v>
      </c>
      <c r="F89" s="19">
        <v>44</v>
      </c>
      <c r="G89" s="19">
        <v>255</v>
      </c>
      <c r="H89" s="19">
        <v>180</v>
      </c>
      <c r="I89" s="22">
        <v>0</v>
      </c>
      <c r="K89" s="16">
        <v>25937</v>
      </c>
      <c r="L89">
        <v>0</v>
      </c>
      <c r="N89" s="16">
        <v>38006</v>
      </c>
      <c r="O89" s="18">
        <v>0</v>
      </c>
      <c r="P89" s="18">
        <v>1</v>
      </c>
      <c r="Q89" s="44" t="s">
        <v>284</v>
      </c>
    </row>
    <row r="90" spans="1:17">
      <c r="A90" s="21">
        <v>25938</v>
      </c>
      <c r="B90" s="19">
        <v>5.9</v>
      </c>
      <c r="C90" s="22">
        <f t="shared" si="2"/>
        <v>0.54</v>
      </c>
      <c r="D90" s="22">
        <f t="shared" si="3"/>
        <v>0.58620689655172409</v>
      </c>
      <c r="E90" s="19">
        <v>54</v>
      </c>
      <c r="F90" s="19">
        <v>44</v>
      </c>
      <c r="G90" s="19">
        <v>255</v>
      </c>
      <c r="H90" s="19">
        <v>180</v>
      </c>
      <c r="I90" s="22">
        <v>0</v>
      </c>
      <c r="K90" s="16">
        <v>25938</v>
      </c>
      <c r="L90">
        <v>0</v>
      </c>
      <c r="N90" s="16">
        <v>38372</v>
      </c>
      <c r="O90" s="18">
        <v>0</v>
      </c>
      <c r="P90" s="18">
        <v>1</v>
      </c>
      <c r="Q90" s="44" t="s">
        <v>284</v>
      </c>
    </row>
    <row r="91" spans="1:17">
      <c r="A91" s="21">
        <v>25939</v>
      </c>
      <c r="B91" s="19">
        <v>5.9</v>
      </c>
      <c r="C91" s="22">
        <f t="shared" si="2"/>
        <v>0.54</v>
      </c>
      <c r="D91" s="22">
        <f t="shared" si="3"/>
        <v>0.58620689655172409</v>
      </c>
      <c r="E91" s="19">
        <v>54</v>
      </c>
      <c r="F91" s="19">
        <v>44</v>
      </c>
      <c r="G91" s="19">
        <v>255</v>
      </c>
      <c r="H91" s="19">
        <v>180</v>
      </c>
      <c r="I91" s="22">
        <v>0</v>
      </c>
      <c r="K91" s="16">
        <v>25939</v>
      </c>
      <c r="L91">
        <v>0</v>
      </c>
      <c r="N91" s="16">
        <v>38737</v>
      </c>
      <c r="O91" s="18">
        <v>0</v>
      </c>
      <c r="P91" s="18">
        <v>1</v>
      </c>
      <c r="Q91" s="44" t="s">
        <v>284</v>
      </c>
    </row>
    <row r="92" spans="1:17">
      <c r="A92" s="21">
        <v>25940</v>
      </c>
      <c r="B92" s="19">
        <v>6</v>
      </c>
      <c r="C92" s="22">
        <f t="shared" si="2"/>
        <v>0.54</v>
      </c>
      <c r="D92" s="22">
        <f t="shared" si="3"/>
        <v>0.58620689655172409</v>
      </c>
      <c r="E92" s="19">
        <v>54</v>
      </c>
      <c r="F92" s="19">
        <v>44</v>
      </c>
      <c r="G92" s="19">
        <v>255</v>
      </c>
      <c r="H92" s="19">
        <v>180</v>
      </c>
      <c r="I92" s="22">
        <v>0</v>
      </c>
      <c r="K92" s="16">
        <v>25940</v>
      </c>
      <c r="L92">
        <v>0</v>
      </c>
      <c r="N92" s="16">
        <v>39102</v>
      </c>
      <c r="O92" s="18">
        <v>0</v>
      </c>
      <c r="P92" s="18">
        <v>1</v>
      </c>
      <c r="Q92" s="44" t="s">
        <v>284</v>
      </c>
    </row>
    <row r="93" spans="1:17">
      <c r="A93" s="21">
        <v>25941</v>
      </c>
      <c r="B93" s="19">
        <v>6.1</v>
      </c>
      <c r="C93" s="22">
        <f t="shared" si="2"/>
        <v>0.54</v>
      </c>
      <c r="D93" s="22">
        <f t="shared" si="3"/>
        <v>0.58620689655172409</v>
      </c>
      <c r="E93" s="19">
        <v>54</v>
      </c>
      <c r="F93" s="19">
        <v>44</v>
      </c>
      <c r="G93" s="19">
        <v>255</v>
      </c>
      <c r="H93" s="19">
        <v>180</v>
      </c>
      <c r="I93" s="22">
        <v>0</v>
      </c>
      <c r="K93" s="16">
        <v>25941</v>
      </c>
      <c r="L93">
        <v>0</v>
      </c>
      <c r="N93" s="16">
        <v>39467</v>
      </c>
      <c r="O93" s="18">
        <v>0</v>
      </c>
      <c r="P93" s="18">
        <v>1</v>
      </c>
      <c r="Q93" s="44" t="s">
        <v>284</v>
      </c>
    </row>
    <row r="94" spans="1:17">
      <c r="A94" s="21">
        <v>25942</v>
      </c>
      <c r="B94" s="19">
        <v>6</v>
      </c>
      <c r="C94" s="22">
        <f t="shared" si="2"/>
        <v>0.54</v>
      </c>
      <c r="D94" s="22">
        <f t="shared" si="3"/>
        <v>0.58620689655172409</v>
      </c>
      <c r="E94" s="19">
        <v>54</v>
      </c>
      <c r="F94" s="19">
        <v>44</v>
      </c>
      <c r="G94" s="19">
        <v>255</v>
      </c>
      <c r="H94" s="19">
        <v>180</v>
      </c>
      <c r="I94" s="22">
        <v>0</v>
      </c>
      <c r="K94" s="16">
        <v>25942</v>
      </c>
      <c r="L94">
        <v>0</v>
      </c>
      <c r="N94" s="16">
        <v>39833</v>
      </c>
      <c r="O94" s="18">
        <v>1</v>
      </c>
      <c r="P94" s="18">
        <v>0</v>
      </c>
      <c r="Q94" s="44" t="s">
        <v>285</v>
      </c>
    </row>
    <row r="95" spans="1:17">
      <c r="A95" s="21">
        <v>25943</v>
      </c>
      <c r="B95" s="19">
        <v>5.8</v>
      </c>
      <c r="C95" s="22">
        <f t="shared" si="2"/>
        <v>0.54</v>
      </c>
      <c r="D95" s="22">
        <f t="shared" si="3"/>
        <v>0.58620689655172409</v>
      </c>
      <c r="E95" s="19">
        <v>54</v>
      </c>
      <c r="F95" s="19">
        <v>44</v>
      </c>
      <c r="G95" s="19">
        <v>255</v>
      </c>
      <c r="H95" s="19">
        <v>180</v>
      </c>
      <c r="I95" s="22">
        <v>0</v>
      </c>
      <c r="K95" s="16">
        <v>25943</v>
      </c>
      <c r="L95">
        <v>0</v>
      </c>
      <c r="N95" s="16">
        <v>40198</v>
      </c>
      <c r="O95" s="18">
        <v>1</v>
      </c>
      <c r="P95" s="18">
        <v>0</v>
      </c>
      <c r="Q95" s="44" t="s">
        <v>285</v>
      </c>
    </row>
    <row r="96" spans="1:17">
      <c r="A96" s="21">
        <v>25944</v>
      </c>
      <c r="B96" s="19">
        <v>6</v>
      </c>
      <c r="C96" s="22">
        <f t="shared" si="2"/>
        <v>0.54</v>
      </c>
      <c r="D96" s="22">
        <f t="shared" si="3"/>
        <v>0.58620689655172409</v>
      </c>
      <c r="E96" s="19">
        <v>54</v>
      </c>
      <c r="F96" s="19">
        <v>44</v>
      </c>
      <c r="G96" s="19">
        <v>255</v>
      </c>
      <c r="H96" s="19">
        <v>180</v>
      </c>
      <c r="I96" s="22">
        <v>0</v>
      </c>
      <c r="K96" s="16">
        <v>25944</v>
      </c>
      <c r="L96">
        <v>0</v>
      </c>
      <c r="N96" s="16">
        <v>40563</v>
      </c>
      <c r="O96" s="18">
        <v>1</v>
      </c>
      <c r="P96" s="18">
        <v>0</v>
      </c>
      <c r="Q96" s="44" t="s">
        <v>285</v>
      </c>
    </row>
    <row r="97" spans="1:17">
      <c r="A97" s="21">
        <v>25945</v>
      </c>
      <c r="B97" s="19">
        <v>6</v>
      </c>
      <c r="C97" s="22">
        <f t="shared" si="2"/>
        <v>0.54</v>
      </c>
      <c r="D97" s="22">
        <f t="shared" si="3"/>
        <v>0.58620689655172409</v>
      </c>
      <c r="E97" s="19">
        <v>54</v>
      </c>
      <c r="F97" s="19">
        <v>44</v>
      </c>
      <c r="G97" s="19">
        <v>255</v>
      </c>
      <c r="H97" s="19">
        <v>180</v>
      </c>
      <c r="I97" s="22">
        <v>0</v>
      </c>
      <c r="K97" s="16">
        <v>25945</v>
      </c>
      <c r="L97">
        <v>0</v>
      </c>
      <c r="N97" s="16">
        <v>40928</v>
      </c>
      <c r="O97" s="18">
        <v>1</v>
      </c>
      <c r="P97" s="18">
        <v>0</v>
      </c>
      <c r="Q97" s="44" t="s">
        <v>285</v>
      </c>
    </row>
    <row r="98" spans="1:17">
      <c r="A98" s="21">
        <v>26299</v>
      </c>
      <c r="B98" s="19">
        <v>5.8</v>
      </c>
      <c r="C98" s="22">
        <f t="shared" si="2"/>
        <v>0.54</v>
      </c>
      <c r="D98" s="22">
        <f t="shared" si="3"/>
        <v>0.58620689655172409</v>
      </c>
      <c r="E98" s="19">
        <v>54</v>
      </c>
      <c r="F98" s="19">
        <v>44</v>
      </c>
      <c r="G98" s="19">
        <v>255</v>
      </c>
      <c r="H98" s="19">
        <v>180</v>
      </c>
      <c r="I98" s="22">
        <v>0</v>
      </c>
      <c r="K98" s="16">
        <v>26299</v>
      </c>
      <c r="L98">
        <v>0</v>
      </c>
      <c r="N98" s="16">
        <v>41294</v>
      </c>
      <c r="O98" s="18">
        <v>1</v>
      </c>
      <c r="P98" s="18">
        <v>0</v>
      </c>
      <c r="Q98" s="44" t="s">
        <v>285</v>
      </c>
    </row>
    <row r="99" spans="1:17">
      <c r="A99" s="21">
        <v>26300</v>
      </c>
      <c r="B99" s="19">
        <v>5.7</v>
      </c>
      <c r="C99" s="22">
        <f t="shared" si="2"/>
        <v>0.54</v>
      </c>
      <c r="D99" s="22">
        <f t="shared" si="3"/>
        <v>0.58620689655172409</v>
      </c>
      <c r="E99" s="19">
        <v>54</v>
      </c>
      <c r="F99" s="19">
        <v>44</v>
      </c>
      <c r="G99" s="19">
        <v>255</v>
      </c>
      <c r="H99" s="19">
        <v>180</v>
      </c>
      <c r="I99" s="22">
        <v>0</v>
      </c>
      <c r="K99" s="16">
        <v>26300</v>
      </c>
      <c r="L99">
        <v>0</v>
      </c>
      <c r="N99" s="16">
        <v>41659</v>
      </c>
      <c r="O99" s="18">
        <v>1</v>
      </c>
      <c r="P99" s="18">
        <v>0</v>
      </c>
      <c r="Q99" s="44" t="s">
        <v>285</v>
      </c>
    </row>
    <row r="100" spans="1:17">
      <c r="A100" s="21">
        <v>26301</v>
      </c>
      <c r="B100" s="19">
        <v>5.8</v>
      </c>
      <c r="C100" s="22">
        <f t="shared" si="2"/>
        <v>0.54</v>
      </c>
      <c r="D100" s="22">
        <f t="shared" si="3"/>
        <v>0.58620689655172409</v>
      </c>
      <c r="E100" s="19">
        <v>54</v>
      </c>
      <c r="F100" s="19">
        <v>44</v>
      </c>
      <c r="G100" s="19">
        <v>255</v>
      </c>
      <c r="H100" s="19">
        <v>180</v>
      </c>
      <c r="I100" s="22">
        <v>0</v>
      </c>
      <c r="K100" s="16">
        <v>26301</v>
      </c>
      <c r="L100">
        <v>0</v>
      </c>
      <c r="P100" s="18"/>
      <c r="Q100" s="44"/>
    </row>
    <row r="101" spans="1:17">
      <c r="A101" s="21">
        <v>26302</v>
      </c>
      <c r="B101" s="19">
        <v>5.7</v>
      </c>
      <c r="C101" s="22">
        <f t="shared" si="2"/>
        <v>0.54</v>
      </c>
      <c r="D101" s="22">
        <f t="shared" si="3"/>
        <v>0.58620689655172409</v>
      </c>
      <c r="E101" s="19">
        <v>54</v>
      </c>
      <c r="F101" s="19">
        <v>44</v>
      </c>
      <c r="G101" s="19">
        <v>255</v>
      </c>
      <c r="H101" s="19">
        <v>180</v>
      </c>
      <c r="I101" s="22">
        <v>0</v>
      </c>
      <c r="K101" s="16">
        <v>26302</v>
      </c>
      <c r="L101">
        <v>0</v>
      </c>
    </row>
    <row r="102" spans="1:17">
      <c r="A102" s="21">
        <v>26303</v>
      </c>
      <c r="B102" s="19">
        <v>5.7</v>
      </c>
      <c r="C102" s="22">
        <f t="shared" si="2"/>
        <v>0.54</v>
      </c>
      <c r="D102" s="22">
        <f t="shared" si="3"/>
        <v>0.58620689655172409</v>
      </c>
      <c r="E102" s="19">
        <v>54</v>
      </c>
      <c r="F102" s="19">
        <v>44</v>
      </c>
      <c r="G102" s="19">
        <v>255</v>
      </c>
      <c r="H102" s="19">
        <v>180</v>
      </c>
      <c r="I102" s="22">
        <v>0</v>
      </c>
      <c r="K102" s="16">
        <v>26303</v>
      </c>
      <c r="L102">
        <v>0</v>
      </c>
    </row>
    <row r="103" spans="1:17">
      <c r="A103" s="21">
        <v>26304</v>
      </c>
      <c r="B103" s="19">
        <v>5.7</v>
      </c>
      <c r="C103" s="22">
        <f t="shared" si="2"/>
        <v>0.54</v>
      </c>
      <c r="D103" s="22">
        <f t="shared" si="3"/>
        <v>0.58620689655172409</v>
      </c>
      <c r="E103" s="19">
        <v>54</v>
      </c>
      <c r="F103" s="19">
        <v>44</v>
      </c>
      <c r="G103" s="19">
        <v>255</v>
      </c>
      <c r="H103" s="19">
        <v>180</v>
      </c>
      <c r="I103" s="22">
        <v>0</v>
      </c>
      <c r="K103" s="16">
        <v>26304</v>
      </c>
      <c r="L103">
        <v>0</v>
      </c>
    </row>
    <row r="104" spans="1:17">
      <c r="A104" s="21">
        <v>26305</v>
      </c>
      <c r="B104" s="19">
        <v>5.6</v>
      </c>
      <c r="C104" s="22">
        <f t="shared" si="2"/>
        <v>0.54</v>
      </c>
      <c r="D104" s="22">
        <f t="shared" si="3"/>
        <v>0.58620689655172409</v>
      </c>
      <c r="E104" s="19">
        <v>54</v>
      </c>
      <c r="F104" s="19">
        <v>44</v>
      </c>
      <c r="G104" s="19">
        <v>255</v>
      </c>
      <c r="H104" s="19">
        <v>180</v>
      </c>
      <c r="I104" s="22">
        <v>0</v>
      </c>
      <c r="K104" s="16">
        <v>26305</v>
      </c>
      <c r="L104">
        <v>0</v>
      </c>
    </row>
    <row r="105" spans="1:17">
      <c r="A105" s="21">
        <v>26306</v>
      </c>
      <c r="B105" s="19">
        <v>5.6</v>
      </c>
      <c r="C105" s="22">
        <f t="shared" si="2"/>
        <v>0.54</v>
      </c>
      <c r="D105" s="22">
        <f t="shared" si="3"/>
        <v>0.58620689655172409</v>
      </c>
      <c r="E105" s="19">
        <v>54</v>
      </c>
      <c r="F105" s="19">
        <v>44</v>
      </c>
      <c r="G105" s="19">
        <v>255</v>
      </c>
      <c r="H105" s="19">
        <v>180</v>
      </c>
      <c r="I105" s="22">
        <v>0</v>
      </c>
      <c r="K105" s="16">
        <v>26306</v>
      </c>
      <c r="L105">
        <v>0</v>
      </c>
    </row>
    <row r="106" spans="1:17">
      <c r="A106" s="21">
        <v>26307</v>
      </c>
      <c r="B106" s="19">
        <v>5.5</v>
      </c>
      <c r="C106" s="22">
        <f t="shared" si="2"/>
        <v>0.54</v>
      </c>
      <c r="D106" s="22">
        <f t="shared" si="3"/>
        <v>0.58620689655172409</v>
      </c>
      <c r="E106" s="19">
        <v>54</v>
      </c>
      <c r="F106" s="19">
        <v>44</v>
      </c>
      <c r="G106" s="19">
        <v>255</v>
      </c>
      <c r="H106" s="19">
        <v>180</v>
      </c>
      <c r="I106" s="22">
        <v>0</v>
      </c>
      <c r="K106" s="16">
        <v>26307</v>
      </c>
      <c r="L106">
        <v>0</v>
      </c>
    </row>
    <row r="107" spans="1:17">
      <c r="A107" s="21">
        <v>26308</v>
      </c>
      <c r="B107" s="19">
        <v>5.6</v>
      </c>
      <c r="C107" s="22">
        <f t="shared" si="2"/>
        <v>0.54</v>
      </c>
      <c r="D107" s="22">
        <f t="shared" si="3"/>
        <v>0.58620689655172409</v>
      </c>
      <c r="E107" s="19">
        <v>54</v>
      </c>
      <c r="F107" s="19">
        <v>44</v>
      </c>
      <c r="G107" s="19">
        <v>255</v>
      </c>
      <c r="H107" s="19">
        <v>180</v>
      </c>
      <c r="I107" s="22">
        <v>0</v>
      </c>
      <c r="K107" s="16">
        <v>26308</v>
      </c>
      <c r="L107">
        <v>0</v>
      </c>
    </row>
    <row r="108" spans="1:17">
      <c r="A108" s="21">
        <v>26309</v>
      </c>
      <c r="B108" s="19">
        <v>5.3</v>
      </c>
      <c r="C108" s="22">
        <f t="shared" si="2"/>
        <v>0.54</v>
      </c>
      <c r="D108" s="22">
        <f t="shared" si="3"/>
        <v>0.58620689655172409</v>
      </c>
      <c r="E108" s="19">
        <v>54</v>
      </c>
      <c r="F108" s="19">
        <v>44</v>
      </c>
      <c r="G108" s="19">
        <v>255</v>
      </c>
      <c r="H108" s="19">
        <v>180</v>
      </c>
      <c r="I108" s="22">
        <v>0</v>
      </c>
      <c r="K108" s="16">
        <v>26309</v>
      </c>
      <c r="L108">
        <v>0</v>
      </c>
    </row>
    <row r="109" spans="1:17">
      <c r="A109" s="21">
        <v>26310</v>
      </c>
      <c r="B109" s="19">
        <v>5.2</v>
      </c>
      <c r="C109" s="22">
        <f t="shared" si="2"/>
        <v>0.54</v>
      </c>
      <c r="D109" s="22">
        <f t="shared" si="3"/>
        <v>0.58620689655172409</v>
      </c>
      <c r="E109" s="19">
        <v>54</v>
      </c>
      <c r="F109" s="19">
        <v>44</v>
      </c>
      <c r="G109" s="19">
        <v>255</v>
      </c>
      <c r="H109" s="19">
        <v>180</v>
      </c>
      <c r="I109" s="22">
        <v>0</v>
      </c>
      <c r="K109" s="16">
        <v>26310</v>
      </c>
      <c r="L109">
        <v>0</v>
      </c>
    </row>
    <row r="110" spans="1:17">
      <c r="A110" s="21">
        <v>26665</v>
      </c>
      <c r="B110" s="19">
        <v>4.9000000000000004</v>
      </c>
      <c r="C110" s="22">
        <f t="shared" si="2"/>
        <v>0.54</v>
      </c>
      <c r="D110" s="22">
        <f t="shared" si="3"/>
        <v>0.58620689655172409</v>
      </c>
      <c r="E110" s="19">
        <v>54</v>
      </c>
      <c r="F110" s="19">
        <v>44</v>
      </c>
      <c r="G110" s="19">
        <v>255</v>
      </c>
      <c r="H110" s="19">
        <v>180</v>
      </c>
      <c r="I110" s="24">
        <v>0</v>
      </c>
      <c r="K110" s="16">
        <v>26665</v>
      </c>
      <c r="L110">
        <v>0</v>
      </c>
    </row>
    <row r="111" spans="1:17">
      <c r="A111" s="21">
        <v>26666</v>
      </c>
      <c r="B111" s="19">
        <v>5</v>
      </c>
      <c r="C111" s="22">
        <f t="shared" si="2"/>
        <v>0.56000000000000005</v>
      </c>
      <c r="D111" s="22">
        <f t="shared" si="3"/>
        <v>0.55632183908045973</v>
      </c>
      <c r="E111" s="19">
        <v>56</v>
      </c>
      <c r="F111" s="19">
        <v>42</v>
      </c>
      <c r="G111" s="19">
        <v>242</v>
      </c>
      <c r="H111" s="19">
        <v>192</v>
      </c>
      <c r="I111" s="22">
        <v>0</v>
      </c>
      <c r="K111" s="16">
        <v>26666</v>
      </c>
      <c r="L111">
        <v>0</v>
      </c>
    </row>
    <row r="112" spans="1:17">
      <c r="A112" s="21">
        <v>26667</v>
      </c>
      <c r="B112" s="19">
        <v>4.9000000000000004</v>
      </c>
      <c r="C112" s="22">
        <f t="shared" si="2"/>
        <v>0.56000000000000005</v>
      </c>
      <c r="D112" s="22">
        <f t="shared" si="3"/>
        <v>0.55632183908045973</v>
      </c>
      <c r="E112" s="19">
        <v>56</v>
      </c>
      <c r="F112" s="19">
        <v>42</v>
      </c>
      <c r="G112" s="19">
        <v>242</v>
      </c>
      <c r="H112" s="19">
        <v>192</v>
      </c>
      <c r="I112" s="22">
        <v>0</v>
      </c>
      <c r="K112" s="16">
        <v>26667</v>
      </c>
      <c r="L112">
        <v>0</v>
      </c>
    </row>
    <row r="113" spans="1:12">
      <c r="A113" s="21">
        <v>26668</v>
      </c>
      <c r="B113" s="19">
        <v>5</v>
      </c>
      <c r="C113" s="22">
        <f t="shared" si="2"/>
        <v>0.56000000000000005</v>
      </c>
      <c r="D113" s="22">
        <f t="shared" si="3"/>
        <v>0.55632183908045973</v>
      </c>
      <c r="E113" s="19">
        <v>56</v>
      </c>
      <c r="F113" s="19">
        <v>42</v>
      </c>
      <c r="G113" s="19">
        <v>242</v>
      </c>
      <c r="H113" s="19">
        <v>192</v>
      </c>
      <c r="I113" s="22">
        <v>0</v>
      </c>
      <c r="K113" s="16">
        <v>26668</v>
      </c>
      <c r="L113">
        <v>0</v>
      </c>
    </row>
    <row r="114" spans="1:12">
      <c r="A114" s="21">
        <v>26669</v>
      </c>
      <c r="B114" s="19">
        <v>4.9000000000000004</v>
      </c>
      <c r="C114" s="22">
        <f t="shared" si="2"/>
        <v>0.56000000000000005</v>
      </c>
      <c r="D114" s="22">
        <f t="shared" si="3"/>
        <v>0.55632183908045973</v>
      </c>
      <c r="E114" s="19">
        <v>56</v>
      </c>
      <c r="F114" s="19">
        <v>42</v>
      </c>
      <c r="G114" s="19">
        <v>242</v>
      </c>
      <c r="H114" s="19">
        <v>192</v>
      </c>
      <c r="I114" s="22">
        <v>0</v>
      </c>
      <c r="K114" s="16">
        <v>26669</v>
      </c>
      <c r="L114">
        <v>0</v>
      </c>
    </row>
    <row r="115" spans="1:12">
      <c r="A115" s="21">
        <v>26670</v>
      </c>
      <c r="B115" s="19">
        <v>4.9000000000000004</v>
      </c>
      <c r="C115" s="22">
        <f t="shared" si="2"/>
        <v>0.56000000000000005</v>
      </c>
      <c r="D115" s="22">
        <f t="shared" si="3"/>
        <v>0.55632183908045973</v>
      </c>
      <c r="E115" s="19">
        <v>56</v>
      </c>
      <c r="F115" s="19">
        <v>42</v>
      </c>
      <c r="G115" s="19">
        <v>242</v>
      </c>
      <c r="H115" s="19">
        <v>192</v>
      </c>
      <c r="I115" s="22">
        <v>0</v>
      </c>
      <c r="K115" s="16">
        <v>26670</v>
      </c>
      <c r="L115">
        <v>0</v>
      </c>
    </row>
    <row r="116" spans="1:12">
      <c r="A116" s="21">
        <v>26671</v>
      </c>
      <c r="B116" s="19">
        <v>4.8</v>
      </c>
      <c r="C116" s="22">
        <f t="shared" si="2"/>
        <v>0.56000000000000005</v>
      </c>
      <c r="D116" s="22">
        <f t="shared" si="3"/>
        <v>0.55632183908045973</v>
      </c>
      <c r="E116" s="19">
        <v>56</v>
      </c>
      <c r="F116" s="19">
        <v>42</v>
      </c>
      <c r="G116" s="19">
        <v>242</v>
      </c>
      <c r="H116" s="19">
        <v>192</v>
      </c>
      <c r="I116" s="22">
        <v>0</v>
      </c>
      <c r="K116" s="16">
        <v>26671</v>
      </c>
      <c r="L116">
        <v>0</v>
      </c>
    </row>
    <row r="117" spans="1:12">
      <c r="A117" s="21">
        <v>26672</v>
      </c>
      <c r="B117" s="19">
        <v>4.8</v>
      </c>
      <c r="C117" s="22">
        <f t="shared" si="2"/>
        <v>0.56000000000000005</v>
      </c>
      <c r="D117" s="22">
        <f t="shared" si="3"/>
        <v>0.55632183908045973</v>
      </c>
      <c r="E117" s="19">
        <v>56</v>
      </c>
      <c r="F117" s="19">
        <v>42</v>
      </c>
      <c r="G117" s="19">
        <v>242</v>
      </c>
      <c r="H117" s="19">
        <v>192</v>
      </c>
      <c r="I117" s="22">
        <v>0</v>
      </c>
      <c r="K117" s="16">
        <v>26672</v>
      </c>
      <c r="L117">
        <v>0</v>
      </c>
    </row>
    <row r="118" spans="1:12">
      <c r="A118" s="21">
        <v>26673</v>
      </c>
      <c r="B118" s="19">
        <v>4.8</v>
      </c>
      <c r="C118" s="22">
        <f t="shared" si="2"/>
        <v>0.56000000000000005</v>
      </c>
      <c r="D118" s="22">
        <f t="shared" si="3"/>
        <v>0.55632183908045973</v>
      </c>
      <c r="E118" s="19">
        <v>56</v>
      </c>
      <c r="F118" s="19">
        <v>42</v>
      </c>
      <c r="G118" s="19">
        <v>242</v>
      </c>
      <c r="H118" s="19">
        <v>192</v>
      </c>
      <c r="I118" s="22">
        <v>0</v>
      </c>
      <c r="K118" s="16">
        <v>26673</v>
      </c>
      <c r="L118">
        <v>0</v>
      </c>
    </row>
    <row r="119" spans="1:12">
      <c r="A119" s="21">
        <v>26674</v>
      </c>
      <c r="B119" s="19">
        <v>4.5999999999999996</v>
      </c>
      <c r="C119" s="22">
        <f t="shared" si="2"/>
        <v>0.56000000000000005</v>
      </c>
      <c r="D119" s="22">
        <f t="shared" si="3"/>
        <v>0.55632183908045973</v>
      </c>
      <c r="E119" s="19">
        <v>56</v>
      </c>
      <c r="F119" s="19">
        <v>42</v>
      </c>
      <c r="G119" s="19">
        <v>242</v>
      </c>
      <c r="H119" s="19">
        <v>192</v>
      </c>
      <c r="I119" s="22">
        <v>0</v>
      </c>
      <c r="K119" s="16">
        <v>26674</v>
      </c>
      <c r="L119">
        <v>0</v>
      </c>
    </row>
    <row r="120" spans="1:12">
      <c r="A120" s="21">
        <v>26675</v>
      </c>
      <c r="B120" s="19">
        <v>4.8</v>
      </c>
      <c r="C120" s="22">
        <f t="shared" si="2"/>
        <v>0.56000000000000005</v>
      </c>
      <c r="D120" s="22">
        <f t="shared" si="3"/>
        <v>0.55632183908045973</v>
      </c>
      <c r="E120" s="19">
        <v>56</v>
      </c>
      <c r="F120" s="19">
        <v>42</v>
      </c>
      <c r="G120" s="19">
        <v>242</v>
      </c>
      <c r="H120" s="19">
        <v>192</v>
      </c>
      <c r="I120" s="22">
        <v>0</v>
      </c>
      <c r="K120" s="16">
        <v>26675</v>
      </c>
      <c r="L120">
        <v>0</v>
      </c>
    </row>
    <row r="121" spans="1:12">
      <c r="A121" s="21">
        <v>26676</v>
      </c>
      <c r="B121" s="19">
        <v>4.9000000000000004</v>
      </c>
      <c r="C121" s="22">
        <f t="shared" si="2"/>
        <v>0.56000000000000005</v>
      </c>
      <c r="D121" s="22">
        <f t="shared" si="3"/>
        <v>0.55632183908045973</v>
      </c>
      <c r="E121" s="19">
        <v>56</v>
      </c>
      <c r="F121" s="19">
        <v>42</v>
      </c>
      <c r="G121" s="19">
        <v>242</v>
      </c>
      <c r="H121" s="19">
        <v>192</v>
      </c>
      <c r="I121" s="22">
        <v>0</v>
      </c>
      <c r="K121" s="16">
        <v>26676</v>
      </c>
      <c r="L121">
        <v>0</v>
      </c>
    </row>
    <row r="122" spans="1:12">
      <c r="A122" s="21">
        <v>27030</v>
      </c>
      <c r="B122" s="19">
        <v>5.0999999999999996</v>
      </c>
      <c r="C122" s="22">
        <f t="shared" si="2"/>
        <v>0.56000000000000005</v>
      </c>
      <c r="D122" s="22">
        <f t="shared" si="3"/>
        <v>0.55632183908045973</v>
      </c>
      <c r="E122" s="19">
        <v>56</v>
      </c>
      <c r="F122" s="19">
        <v>42</v>
      </c>
      <c r="G122" s="19">
        <v>242</v>
      </c>
      <c r="H122" s="19">
        <v>192</v>
      </c>
      <c r="I122" s="22">
        <v>0</v>
      </c>
      <c r="K122" s="16">
        <v>27030</v>
      </c>
      <c r="L122">
        <v>0</v>
      </c>
    </row>
    <row r="123" spans="1:12">
      <c r="A123" s="21">
        <v>27031</v>
      </c>
      <c r="B123" s="19">
        <v>5.2</v>
      </c>
      <c r="C123" s="22">
        <f t="shared" si="2"/>
        <v>0.56000000000000005</v>
      </c>
      <c r="D123" s="22">
        <f t="shared" si="3"/>
        <v>0.55632183908045973</v>
      </c>
      <c r="E123" s="19">
        <v>56</v>
      </c>
      <c r="F123" s="19">
        <v>42</v>
      </c>
      <c r="G123" s="19">
        <v>242</v>
      </c>
      <c r="H123" s="19">
        <v>192</v>
      </c>
      <c r="I123" s="22">
        <v>0</v>
      </c>
      <c r="K123" s="16">
        <v>27031</v>
      </c>
      <c r="L123">
        <v>0</v>
      </c>
    </row>
    <row r="124" spans="1:12">
      <c r="A124" s="21">
        <v>27032</v>
      </c>
      <c r="B124" s="19">
        <v>5.0999999999999996</v>
      </c>
      <c r="C124" s="22">
        <f t="shared" si="2"/>
        <v>0.56000000000000005</v>
      </c>
      <c r="D124" s="22">
        <f t="shared" si="3"/>
        <v>0.55632183908045973</v>
      </c>
      <c r="E124" s="19">
        <v>56</v>
      </c>
      <c r="F124" s="19">
        <v>42</v>
      </c>
      <c r="G124" s="19">
        <v>242</v>
      </c>
      <c r="H124" s="19">
        <v>192</v>
      </c>
      <c r="I124" s="22">
        <v>0</v>
      </c>
      <c r="K124" s="16">
        <v>27032</v>
      </c>
      <c r="L124">
        <v>0</v>
      </c>
    </row>
    <row r="125" spans="1:12">
      <c r="A125" s="21">
        <v>27033</v>
      </c>
      <c r="B125" s="19">
        <v>5.0999999999999996</v>
      </c>
      <c r="C125" s="22">
        <f t="shared" si="2"/>
        <v>0.56000000000000005</v>
      </c>
      <c r="D125" s="22">
        <f t="shared" si="3"/>
        <v>0.55632183908045973</v>
      </c>
      <c r="E125" s="19">
        <v>56</v>
      </c>
      <c r="F125" s="19">
        <v>42</v>
      </c>
      <c r="G125" s="19">
        <v>242</v>
      </c>
      <c r="H125" s="19">
        <v>192</v>
      </c>
      <c r="I125" s="22">
        <v>0</v>
      </c>
      <c r="K125" s="16">
        <v>27033</v>
      </c>
      <c r="L125">
        <v>0</v>
      </c>
    </row>
    <row r="126" spans="1:12">
      <c r="A126" s="21">
        <v>27034</v>
      </c>
      <c r="B126" s="19">
        <v>5.0999999999999996</v>
      </c>
      <c r="C126" s="22">
        <f t="shared" si="2"/>
        <v>0.56000000000000005</v>
      </c>
      <c r="D126" s="22">
        <f t="shared" si="3"/>
        <v>0.55632183908045973</v>
      </c>
      <c r="E126" s="19">
        <v>56</v>
      </c>
      <c r="F126" s="19">
        <v>42</v>
      </c>
      <c r="G126" s="19">
        <v>242</v>
      </c>
      <c r="H126" s="19">
        <v>192</v>
      </c>
      <c r="I126" s="22">
        <v>0</v>
      </c>
      <c r="K126" s="16">
        <v>27034</v>
      </c>
      <c r="L126">
        <v>0</v>
      </c>
    </row>
    <row r="127" spans="1:12">
      <c r="A127" s="21">
        <v>27035</v>
      </c>
      <c r="B127" s="19">
        <v>5.4</v>
      </c>
      <c r="C127" s="22">
        <f t="shared" si="2"/>
        <v>0.56000000000000005</v>
      </c>
      <c r="D127" s="22">
        <f t="shared" si="3"/>
        <v>0.55632183908045973</v>
      </c>
      <c r="E127" s="19">
        <v>56</v>
      </c>
      <c r="F127" s="19">
        <v>42</v>
      </c>
      <c r="G127" s="19">
        <v>242</v>
      </c>
      <c r="H127" s="19">
        <v>192</v>
      </c>
      <c r="I127" s="22">
        <v>0</v>
      </c>
      <c r="K127" s="16">
        <v>27035</v>
      </c>
      <c r="L127">
        <v>0</v>
      </c>
    </row>
    <row r="128" spans="1:12">
      <c r="A128" s="21">
        <v>27036</v>
      </c>
      <c r="B128" s="19">
        <v>5.5</v>
      </c>
      <c r="C128" s="22">
        <f t="shared" si="2"/>
        <v>0.56000000000000005</v>
      </c>
      <c r="D128" s="22">
        <f t="shared" si="3"/>
        <v>0.55632183908045973</v>
      </c>
      <c r="E128" s="19">
        <v>56</v>
      </c>
      <c r="F128" s="19">
        <v>42</v>
      </c>
      <c r="G128" s="19">
        <v>242</v>
      </c>
      <c r="H128" s="19">
        <v>192</v>
      </c>
      <c r="I128" s="22">
        <v>0</v>
      </c>
      <c r="K128" s="16">
        <v>27036</v>
      </c>
      <c r="L128">
        <v>0</v>
      </c>
    </row>
    <row r="129" spans="1:12">
      <c r="A129" s="21">
        <v>27037</v>
      </c>
      <c r="B129" s="19">
        <v>5.5</v>
      </c>
      <c r="C129" s="22">
        <f t="shared" si="2"/>
        <v>0.56000000000000005</v>
      </c>
      <c r="D129" s="22">
        <f t="shared" si="3"/>
        <v>0.55632183908045973</v>
      </c>
      <c r="E129" s="19">
        <v>56</v>
      </c>
      <c r="F129" s="19">
        <v>42</v>
      </c>
      <c r="G129" s="19">
        <v>242</v>
      </c>
      <c r="H129" s="19">
        <v>192</v>
      </c>
      <c r="I129" s="22">
        <v>0</v>
      </c>
      <c r="K129" s="16">
        <v>27037</v>
      </c>
      <c r="L129">
        <v>0</v>
      </c>
    </row>
    <row r="130" spans="1:12">
      <c r="A130" s="21">
        <v>27038</v>
      </c>
      <c r="B130" s="19">
        <v>5.9</v>
      </c>
      <c r="C130" s="22">
        <f t="shared" si="2"/>
        <v>0.56000000000000005</v>
      </c>
      <c r="D130" s="22">
        <f t="shared" si="3"/>
        <v>0.55632183908045973</v>
      </c>
      <c r="E130" s="19">
        <v>56</v>
      </c>
      <c r="F130" s="19">
        <v>42</v>
      </c>
      <c r="G130" s="19">
        <v>242</v>
      </c>
      <c r="H130" s="19">
        <v>192</v>
      </c>
      <c r="I130" s="22">
        <v>0</v>
      </c>
      <c r="K130" s="16">
        <v>27038</v>
      </c>
      <c r="L130">
        <v>0</v>
      </c>
    </row>
    <row r="131" spans="1:12">
      <c r="A131" s="21">
        <v>27039</v>
      </c>
      <c r="B131" s="19">
        <v>6</v>
      </c>
      <c r="C131" s="22">
        <f t="shared" ref="C131:C194" si="4">(E131/100)</f>
        <v>0.56000000000000005</v>
      </c>
      <c r="D131" s="22">
        <f t="shared" ref="D131:D194" si="5">G131/435</f>
        <v>0.55632183908045973</v>
      </c>
      <c r="E131" s="19">
        <v>56</v>
      </c>
      <c r="F131" s="19">
        <v>42</v>
      </c>
      <c r="G131" s="19">
        <v>242</v>
      </c>
      <c r="H131" s="19">
        <v>192</v>
      </c>
      <c r="I131" s="22">
        <v>0</v>
      </c>
      <c r="K131" s="16">
        <v>27039</v>
      </c>
      <c r="L131">
        <v>0</v>
      </c>
    </row>
    <row r="132" spans="1:12">
      <c r="A132" s="21">
        <v>27040</v>
      </c>
      <c r="B132" s="19">
        <v>6.6</v>
      </c>
      <c r="C132" s="22">
        <f t="shared" si="4"/>
        <v>0.56000000000000005</v>
      </c>
      <c r="D132" s="22">
        <f t="shared" si="5"/>
        <v>0.55632183908045973</v>
      </c>
      <c r="E132" s="19">
        <v>56</v>
      </c>
      <c r="F132" s="19">
        <v>42</v>
      </c>
      <c r="G132" s="19">
        <v>242</v>
      </c>
      <c r="H132" s="19">
        <v>192</v>
      </c>
      <c r="I132" s="22">
        <v>0</v>
      </c>
      <c r="K132" s="16">
        <v>27040</v>
      </c>
      <c r="L132">
        <v>0</v>
      </c>
    </row>
    <row r="133" spans="1:12">
      <c r="A133" s="21">
        <v>27041</v>
      </c>
      <c r="B133" s="19">
        <v>7.2</v>
      </c>
      <c r="C133" s="22">
        <f t="shared" si="4"/>
        <v>0.56000000000000005</v>
      </c>
      <c r="D133" s="22">
        <f t="shared" si="5"/>
        <v>0.55632183908045973</v>
      </c>
      <c r="E133" s="19">
        <v>56</v>
      </c>
      <c r="F133" s="19">
        <v>42</v>
      </c>
      <c r="G133" s="19">
        <v>242</v>
      </c>
      <c r="H133" s="19">
        <v>192</v>
      </c>
      <c r="I133" s="22">
        <v>0</v>
      </c>
      <c r="K133" s="16">
        <v>27041</v>
      </c>
      <c r="L133">
        <v>0</v>
      </c>
    </row>
    <row r="134" spans="1:12">
      <c r="A134" s="21">
        <v>27395</v>
      </c>
      <c r="B134" s="19">
        <v>8.1</v>
      </c>
      <c r="C134" s="22">
        <f t="shared" si="4"/>
        <v>0.56000000000000005</v>
      </c>
      <c r="D134" s="22">
        <f t="shared" si="5"/>
        <v>0.55632183908045973</v>
      </c>
      <c r="E134" s="19">
        <v>56</v>
      </c>
      <c r="F134" s="19">
        <v>42</v>
      </c>
      <c r="G134" s="19">
        <v>242</v>
      </c>
      <c r="H134" s="19">
        <v>192</v>
      </c>
      <c r="I134" s="24">
        <v>0</v>
      </c>
      <c r="K134" s="16">
        <v>27395</v>
      </c>
      <c r="L134">
        <v>0</v>
      </c>
    </row>
    <row r="135" spans="1:12">
      <c r="A135" s="21">
        <v>27396</v>
      </c>
      <c r="B135" s="19">
        <v>8.1</v>
      </c>
      <c r="C135" s="22">
        <f t="shared" si="4"/>
        <v>0.61</v>
      </c>
      <c r="D135" s="22">
        <f t="shared" si="5"/>
        <v>0.66896551724137931</v>
      </c>
      <c r="E135" s="19">
        <v>61</v>
      </c>
      <c r="F135" s="19">
        <v>37</v>
      </c>
      <c r="G135" s="19">
        <v>291</v>
      </c>
      <c r="H135" s="19">
        <v>144</v>
      </c>
      <c r="I135" s="22">
        <v>0</v>
      </c>
      <c r="K135" s="16">
        <v>27396</v>
      </c>
      <c r="L135">
        <v>0</v>
      </c>
    </row>
    <row r="136" spans="1:12">
      <c r="A136" s="21">
        <v>27397</v>
      </c>
      <c r="B136" s="19">
        <v>8.6</v>
      </c>
      <c r="C136" s="22">
        <f t="shared" si="4"/>
        <v>0.61</v>
      </c>
      <c r="D136" s="22">
        <f t="shared" si="5"/>
        <v>0.66896551724137931</v>
      </c>
      <c r="E136" s="19">
        <v>61</v>
      </c>
      <c r="F136" s="19">
        <v>37</v>
      </c>
      <c r="G136" s="19">
        <v>291</v>
      </c>
      <c r="H136" s="19">
        <v>144</v>
      </c>
      <c r="I136" s="22">
        <v>0</v>
      </c>
      <c r="K136" s="16">
        <v>27397</v>
      </c>
      <c r="L136">
        <v>0</v>
      </c>
    </row>
    <row r="137" spans="1:12">
      <c r="A137" s="21">
        <v>27398</v>
      </c>
      <c r="B137" s="19">
        <v>8.8000000000000007</v>
      </c>
      <c r="C137" s="22">
        <f t="shared" si="4"/>
        <v>0.61</v>
      </c>
      <c r="D137" s="22">
        <f t="shared" si="5"/>
        <v>0.66896551724137931</v>
      </c>
      <c r="E137" s="19">
        <v>61</v>
      </c>
      <c r="F137" s="19">
        <v>37</v>
      </c>
      <c r="G137" s="19">
        <v>291</v>
      </c>
      <c r="H137" s="19">
        <v>144</v>
      </c>
      <c r="I137" s="22">
        <v>0</v>
      </c>
      <c r="K137" s="16">
        <v>27398</v>
      </c>
      <c r="L137">
        <v>0</v>
      </c>
    </row>
    <row r="138" spans="1:12">
      <c r="A138" s="21">
        <v>27399</v>
      </c>
      <c r="B138" s="19">
        <v>9</v>
      </c>
      <c r="C138" s="22">
        <f t="shared" si="4"/>
        <v>0.61</v>
      </c>
      <c r="D138" s="22">
        <f t="shared" si="5"/>
        <v>0.66896551724137931</v>
      </c>
      <c r="E138" s="19">
        <v>61</v>
      </c>
      <c r="F138" s="19">
        <v>37</v>
      </c>
      <c r="G138" s="19">
        <v>291</v>
      </c>
      <c r="H138" s="19">
        <v>144</v>
      </c>
      <c r="I138" s="22">
        <v>0</v>
      </c>
      <c r="K138" s="16">
        <v>27399</v>
      </c>
      <c r="L138">
        <v>0</v>
      </c>
    </row>
    <row r="139" spans="1:12">
      <c r="A139" s="21">
        <v>27400</v>
      </c>
      <c r="B139" s="19">
        <v>8.8000000000000007</v>
      </c>
      <c r="C139" s="22">
        <f t="shared" si="4"/>
        <v>0.61</v>
      </c>
      <c r="D139" s="22">
        <f t="shared" si="5"/>
        <v>0.66896551724137931</v>
      </c>
      <c r="E139" s="19">
        <v>61</v>
      </c>
      <c r="F139" s="19">
        <v>37</v>
      </c>
      <c r="G139" s="19">
        <v>291</v>
      </c>
      <c r="H139" s="19">
        <v>144</v>
      </c>
      <c r="I139" s="22">
        <v>0</v>
      </c>
      <c r="K139" s="16">
        <v>27400</v>
      </c>
      <c r="L139">
        <v>0</v>
      </c>
    </row>
    <row r="140" spans="1:12">
      <c r="A140" s="21">
        <v>27401</v>
      </c>
      <c r="B140" s="19">
        <v>8.6</v>
      </c>
      <c r="C140" s="22">
        <f t="shared" si="4"/>
        <v>0.61</v>
      </c>
      <c r="D140" s="22">
        <f t="shared" si="5"/>
        <v>0.66896551724137931</v>
      </c>
      <c r="E140" s="19">
        <v>61</v>
      </c>
      <c r="F140" s="19">
        <v>37</v>
      </c>
      <c r="G140" s="19">
        <v>291</v>
      </c>
      <c r="H140" s="19">
        <v>144</v>
      </c>
      <c r="I140" s="22">
        <v>0</v>
      </c>
      <c r="K140" s="16">
        <v>27401</v>
      </c>
      <c r="L140">
        <v>0</v>
      </c>
    </row>
    <row r="141" spans="1:12">
      <c r="A141" s="21">
        <v>27402</v>
      </c>
      <c r="B141" s="19">
        <v>8.4</v>
      </c>
      <c r="C141" s="22">
        <f t="shared" si="4"/>
        <v>0.61</v>
      </c>
      <c r="D141" s="22">
        <f t="shared" si="5"/>
        <v>0.66896551724137931</v>
      </c>
      <c r="E141" s="19">
        <v>61</v>
      </c>
      <c r="F141" s="19">
        <v>37</v>
      </c>
      <c r="G141" s="19">
        <v>291</v>
      </c>
      <c r="H141" s="19">
        <v>144</v>
      </c>
      <c r="I141" s="22">
        <v>0</v>
      </c>
      <c r="K141" s="16">
        <v>27402</v>
      </c>
      <c r="L141">
        <v>0</v>
      </c>
    </row>
    <row r="142" spans="1:12">
      <c r="A142" s="21">
        <v>27403</v>
      </c>
      <c r="B142" s="19">
        <v>8.4</v>
      </c>
      <c r="C142" s="22">
        <f t="shared" si="4"/>
        <v>0.61</v>
      </c>
      <c r="D142" s="22">
        <f t="shared" si="5"/>
        <v>0.66896551724137931</v>
      </c>
      <c r="E142" s="19">
        <v>61</v>
      </c>
      <c r="F142" s="19">
        <v>37</v>
      </c>
      <c r="G142" s="19">
        <v>291</v>
      </c>
      <c r="H142" s="19">
        <v>144</v>
      </c>
      <c r="I142" s="22">
        <v>0</v>
      </c>
      <c r="K142" s="16">
        <v>27403</v>
      </c>
      <c r="L142">
        <v>0</v>
      </c>
    </row>
    <row r="143" spans="1:12">
      <c r="A143" s="21">
        <v>27404</v>
      </c>
      <c r="B143" s="19">
        <v>8.4</v>
      </c>
      <c r="C143" s="22">
        <f t="shared" si="4"/>
        <v>0.61</v>
      </c>
      <c r="D143" s="22">
        <f t="shared" si="5"/>
        <v>0.66896551724137931</v>
      </c>
      <c r="E143" s="19">
        <v>61</v>
      </c>
      <c r="F143" s="19">
        <v>37</v>
      </c>
      <c r="G143" s="19">
        <v>291</v>
      </c>
      <c r="H143" s="19">
        <v>144</v>
      </c>
      <c r="I143" s="22">
        <v>0</v>
      </c>
      <c r="K143" s="16">
        <v>27404</v>
      </c>
      <c r="L143">
        <v>0</v>
      </c>
    </row>
    <row r="144" spans="1:12">
      <c r="A144" s="21">
        <v>27405</v>
      </c>
      <c r="B144" s="19">
        <v>8.3000000000000007</v>
      </c>
      <c r="C144" s="22">
        <f t="shared" si="4"/>
        <v>0.61</v>
      </c>
      <c r="D144" s="22">
        <f t="shared" si="5"/>
        <v>0.66896551724137931</v>
      </c>
      <c r="E144" s="19">
        <v>61</v>
      </c>
      <c r="F144" s="19">
        <v>37</v>
      </c>
      <c r="G144" s="19">
        <v>291</v>
      </c>
      <c r="H144" s="19">
        <v>144</v>
      </c>
      <c r="I144" s="22">
        <v>0</v>
      </c>
      <c r="K144" s="16">
        <v>27405</v>
      </c>
      <c r="L144">
        <v>0</v>
      </c>
    </row>
    <row r="145" spans="1:12">
      <c r="A145" s="21">
        <v>27406</v>
      </c>
      <c r="B145" s="19">
        <v>8.1999999999999993</v>
      </c>
      <c r="C145" s="22">
        <f t="shared" si="4"/>
        <v>0.61</v>
      </c>
      <c r="D145" s="22">
        <f t="shared" si="5"/>
        <v>0.66896551724137931</v>
      </c>
      <c r="E145" s="19">
        <v>61</v>
      </c>
      <c r="F145" s="19">
        <v>37</v>
      </c>
      <c r="G145" s="19">
        <v>291</v>
      </c>
      <c r="H145" s="19">
        <v>144</v>
      </c>
      <c r="I145" s="22">
        <v>0</v>
      </c>
      <c r="K145" s="16">
        <v>27406</v>
      </c>
      <c r="L145">
        <v>0</v>
      </c>
    </row>
    <row r="146" spans="1:12">
      <c r="A146" s="21">
        <v>27760</v>
      </c>
      <c r="B146" s="19">
        <v>7.9</v>
      </c>
      <c r="C146" s="22">
        <f t="shared" si="4"/>
        <v>0.61</v>
      </c>
      <c r="D146" s="22">
        <f t="shared" si="5"/>
        <v>0.66896551724137931</v>
      </c>
      <c r="E146" s="19">
        <v>61</v>
      </c>
      <c r="F146" s="19">
        <v>37</v>
      </c>
      <c r="G146" s="19">
        <v>291</v>
      </c>
      <c r="H146" s="19">
        <v>144</v>
      </c>
      <c r="I146" s="22">
        <v>0</v>
      </c>
      <c r="K146" s="16">
        <v>27760</v>
      </c>
      <c r="L146">
        <v>0</v>
      </c>
    </row>
    <row r="147" spans="1:12">
      <c r="A147" s="21">
        <v>27761</v>
      </c>
      <c r="B147" s="19">
        <v>7.7</v>
      </c>
      <c r="C147" s="22">
        <f t="shared" si="4"/>
        <v>0.61</v>
      </c>
      <c r="D147" s="22">
        <f t="shared" si="5"/>
        <v>0.66896551724137931</v>
      </c>
      <c r="E147" s="19">
        <v>61</v>
      </c>
      <c r="F147" s="19">
        <v>37</v>
      </c>
      <c r="G147" s="19">
        <v>291</v>
      </c>
      <c r="H147" s="19">
        <v>144</v>
      </c>
      <c r="I147" s="22">
        <v>0</v>
      </c>
      <c r="K147" s="16">
        <v>27761</v>
      </c>
      <c r="L147">
        <v>0</v>
      </c>
    </row>
    <row r="148" spans="1:12">
      <c r="A148" s="21">
        <v>27762</v>
      </c>
      <c r="B148" s="19">
        <v>7.6</v>
      </c>
      <c r="C148" s="22">
        <f t="shared" si="4"/>
        <v>0.61</v>
      </c>
      <c r="D148" s="22">
        <f t="shared" si="5"/>
        <v>0.66896551724137931</v>
      </c>
      <c r="E148" s="19">
        <v>61</v>
      </c>
      <c r="F148" s="19">
        <v>37</v>
      </c>
      <c r="G148" s="19">
        <v>291</v>
      </c>
      <c r="H148" s="19">
        <v>144</v>
      </c>
      <c r="I148" s="22">
        <v>0</v>
      </c>
      <c r="K148" s="16">
        <v>27762</v>
      </c>
      <c r="L148">
        <v>0</v>
      </c>
    </row>
    <row r="149" spans="1:12">
      <c r="A149" s="21">
        <v>27763</v>
      </c>
      <c r="B149" s="19">
        <v>7.7</v>
      </c>
      <c r="C149" s="22">
        <f t="shared" si="4"/>
        <v>0.61</v>
      </c>
      <c r="D149" s="22">
        <f t="shared" si="5"/>
        <v>0.66896551724137931</v>
      </c>
      <c r="E149" s="19">
        <v>61</v>
      </c>
      <c r="F149" s="19">
        <v>37</v>
      </c>
      <c r="G149" s="19">
        <v>291</v>
      </c>
      <c r="H149" s="19">
        <v>144</v>
      </c>
      <c r="I149" s="22">
        <v>0</v>
      </c>
      <c r="K149" s="16">
        <v>27763</v>
      </c>
      <c r="L149">
        <v>0</v>
      </c>
    </row>
    <row r="150" spans="1:12">
      <c r="A150" s="21">
        <v>27764</v>
      </c>
      <c r="B150" s="19">
        <v>7.4</v>
      </c>
      <c r="C150" s="22">
        <f t="shared" si="4"/>
        <v>0.61</v>
      </c>
      <c r="D150" s="22">
        <f t="shared" si="5"/>
        <v>0.66896551724137931</v>
      </c>
      <c r="E150" s="19">
        <v>61</v>
      </c>
      <c r="F150" s="19">
        <v>37</v>
      </c>
      <c r="G150" s="19">
        <v>291</v>
      </c>
      <c r="H150" s="19">
        <v>144</v>
      </c>
      <c r="I150" s="22">
        <v>0</v>
      </c>
      <c r="K150" s="16">
        <v>27764</v>
      </c>
      <c r="L150">
        <v>0</v>
      </c>
    </row>
    <row r="151" spans="1:12">
      <c r="A151" s="21">
        <v>27765</v>
      </c>
      <c r="B151" s="19">
        <v>7.6</v>
      </c>
      <c r="C151" s="22">
        <f t="shared" si="4"/>
        <v>0.61</v>
      </c>
      <c r="D151" s="22">
        <f t="shared" si="5"/>
        <v>0.66896551724137931</v>
      </c>
      <c r="E151" s="19">
        <v>61</v>
      </c>
      <c r="F151" s="19">
        <v>37</v>
      </c>
      <c r="G151" s="19">
        <v>291</v>
      </c>
      <c r="H151" s="19">
        <v>144</v>
      </c>
      <c r="I151" s="22">
        <v>0</v>
      </c>
      <c r="K151" s="16">
        <v>27765</v>
      </c>
      <c r="L151">
        <v>0</v>
      </c>
    </row>
    <row r="152" spans="1:12">
      <c r="A152" s="21">
        <v>27766</v>
      </c>
      <c r="B152" s="19">
        <v>7.8</v>
      </c>
      <c r="C152" s="22">
        <f t="shared" si="4"/>
        <v>0.61</v>
      </c>
      <c r="D152" s="22">
        <f t="shared" si="5"/>
        <v>0.66896551724137931</v>
      </c>
      <c r="E152" s="19">
        <v>61</v>
      </c>
      <c r="F152" s="19">
        <v>37</v>
      </c>
      <c r="G152" s="19">
        <v>291</v>
      </c>
      <c r="H152" s="19">
        <v>144</v>
      </c>
      <c r="I152" s="22">
        <v>0</v>
      </c>
      <c r="K152" s="16">
        <v>27766</v>
      </c>
      <c r="L152">
        <v>0</v>
      </c>
    </row>
    <row r="153" spans="1:12">
      <c r="A153" s="21">
        <v>27767</v>
      </c>
      <c r="B153" s="19">
        <v>7.8</v>
      </c>
      <c r="C153" s="22">
        <f t="shared" si="4"/>
        <v>0.61</v>
      </c>
      <c r="D153" s="22">
        <f t="shared" si="5"/>
        <v>0.66896551724137931</v>
      </c>
      <c r="E153" s="19">
        <v>61</v>
      </c>
      <c r="F153" s="19">
        <v>37</v>
      </c>
      <c r="G153" s="19">
        <v>291</v>
      </c>
      <c r="H153" s="19">
        <v>144</v>
      </c>
      <c r="I153" s="22">
        <v>0</v>
      </c>
      <c r="K153" s="16">
        <v>27767</v>
      </c>
      <c r="L153">
        <v>0</v>
      </c>
    </row>
    <row r="154" spans="1:12">
      <c r="A154" s="21">
        <v>27768</v>
      </c>
      <c r="B154" s="19">
        <v>7.6</v>
      </c>
      <c r="C154" s="22">
        <f t="shared" si="4"/>
        <v>0.61</v>
      </c>
      <c r="D154" s="22">
        <f t="shared" si="5"/>
        <v>0.66896551724137931</v>
      </c>
      <c r="E154" s="19">
        <v>61</v>
      </c>
      <c r="F154" s="19">
        <v>37</v>
      </c>
      <c r="G154" s="19">
        <v>291</v>
      </c>
      <c r="H154" s="19">
        <v>144</v>
      </c>
      <c r="I154" s="22">
        <v>0</v>
      </c>
      <c r="K154" s="16">
        <v>27768</v>
      </c>
      <c r="L154">
        <v>0</v>
      </c>
    </row>
    <row r="155" spans="1:12">
      <c r="A155" s="21">
        <v>27769</v>
      </c>
      <c r="B155" s="19">
        <v>7.7</v>
      </c>
      <c r="C155" s="22">
        <f t="shared" si="4"/>
        <v>0.61</v>
      </c>
      <c r="D155" s="22">
        <f t="shared" si="5"/>
        <v>0.66896551724137931</v>
      </c>
      <c r="E155" s="19">
        <v>61</v>
      </c>
      <c r="F155" s="19">
        <v>37</v>
      </c>
      <c r="G155" s="19">
        <v>291</v>
      </c>
      <c r="H155" s="19">
        <v>144</v>
      </c>
      <c r="I155" s="22">
        <v>0</v>
      </c>
      <c r="K155" s="16">
        <v>27769</v>
      </c>
      <c r="L155">
        <v>0</v>
      </c>
    </row>
    <row r="156" spans="1:12">
      <c r="A156" s="21">
        <v>27770</v>
      </c>
      <c r="B156" s="19">
        <v>7.8</v>
      </c>
      <c r="C156" s="22">
        <f t="shared" si="4"/>
        <v>0.61</v>
      </c>
      <c r="D156" s="22">
        <f t="shared" si="5"/>
        <v>0.66896551724137931</v>
      </c>
      <c r="E156" s="19">
        <v>61</v>
      </c>
      <c r="F156" s="19">
        <v>37</v>
      </c>
      <c r="G156" s="19">
        <v>291</v>
      </c>
      <c r="H156" s="19">
        <v>144</v>
      </c>
      <c r="I156" s="22">
        <v>0</v>
      </c>
      <c r="K156" s="16">
        <v>27770</v>
      </c>
      <c r="L156">
        <v>0</v>
      </c>
    </row>
    <row r="157" spans="1:12">
      <c r="A157" s="21">
        <v>27771</v>
      </c>
      <c r="B157" s="19">
        <v>7.8</v>
      </c>
      <c r="C157" s="22">
        <f t="shared" si="4"/>
        <v>0.61</v>
      </c>
      <c r="D157" s="22">
        <f t="shared" si="5"/>
        <v>0.66896551724137931</v>
      </c>
      <c r="E157" s="19">
        <v>61</v>
      </c>
      <c r="F157" s="19">
        <v>37</v>
      </c>
      <c r="G157" s="19">
        <v>291</v>
      </c>
      <c r="H157" s="19">
        <v>144</v>
      </c>
      <c r="I157" s="22">
        <v>0</v>
      </c>
      <c r="K157" s="16">
        <v>27771</v>
      </c>
      <c r="L157">
        <v>0</v>
      </c>
    </row>
    <row r="158" spans="1:12">
      <c r="A158" s="21">
        <v>28126</v>
      </c>
      <c r="B158" s="19">
        <v>7.5</v>
      </c>
      <c r="C158" s="22">
        <f t="shared" si="4"/>
        <v>0.61</v>
      </c>
      <c r="D158" s="22">
        <f t="shared" si="5"/>
        <v>0.66896551724137931</v>
      </c>
      <c r="E158" s="19">
        <v>61</v>
      </c>
      <c r="F158" s="19">
        <v>37</v>
      </c>
      <c r="G158" s="19">
        <v>291</v>
      </c>
      <c r="H158" s="19">
        <v>144</v>
      </c>
      <c r="I158" s="23">
        <v>1</v>
      </c>
      <c r="K158" s="16">
        <v>28126</v>
      </c>
      <c r="L158">
        <v>1</v>
      </c>
    </row>
    <row r="159" spans="1:12">
      <c r="A159" s="21">
        <v>28127</v>
      </c>
      <c r="B159" s="19">
        <v>7.6</v>
      </c>
      <c r="C159" s="22">
        <f t="shared" si="4"/>
        <v>0.61</v>
      </c>
      <c r="D159" s="22">
        <f t="shared" si="5"/>
        <v>0.671264367816092</v>
      </c>
      <c r="E159" s="19">
        <v>61</v>
      </c>
      <c r="F159" s="19">
        <v>38</v>
      </c>
      <c r="G159" s="19">
        <v>292</v>
      </c>
      <c r="H159" s="19">
        <v>143</v>
      </c>
      <c r="I159" s="22">
        <v>1</v>
      </c>
      <c r="K159" s="16">
        <v>28127</v>
      </c>
      <c r="L159">
        <v>1</v>
      </c>
    </row>
    <row r="160" spans="1:12">
      <c r="A160" s="21">
        <v>28128</v>
      </c>
      <c r="B160" s="19">
        <v>7.4</v>
      </c>
      <c r="C160" s="22">
        <f t="shared" si="4"/>
        <v>0.61</v>
      </c>
      <c r="D160" s="22">
        <f t="shared" si="5"/>
        <v>0.671264367816092</v>
      </c>
      <c r="E160" s="19">
        <v>61</v>
      </c>
      <c r="F160" s="19">
        <v>38</v>
      </c>
      <c r="G160" s="19">
        <v>292</v>
      </c>
      <c r="H160" s="19">
        <v>143</v>
      </c>
      <c r="I160" s="22">
        <v>1</v>
      </c>
      <c r="K160" s="16">
        <v>28128</v>
      </c>
      <c r="L160">
        <v>1</v>
      </c>
    </row>
    <row r="161" spans="1:12">
      <c r="A161" s="21">
        <v>28129</v>
      </c>
      <c r="B161" s="19">
        <v>7.2</v>
      </c>
      <c r="C161" s="22">
        <f t="shared" si="4"/>
        <v>0.61</v>
      </c>
      <c r="D161" s="22">
        <f t="shared" si="5"/>
        <v>0.671264367816092</v>
      </c>
      <c r="E161" s="19">
        <v>61</v>
      </c>
      <c r="F161" s="19">
        <v>38</v>
      </c>
      <c r="G161" s="19">
        <v>292</v>
      </c>
      <c r="H161" s="19">
        <v>143</v>
      </c>
      <c r="I161" s="22">
        <v>1</v>
      </c>
      <c r="K161" s="16">
        <v>28129</v>
      </c>
      <c r="L161">
        <v>1</v>
      </c>
    </row>
    <row r="162" spans="1:12">
      <c r="A162" s="21">
        <v>28130</v>
      </c>
      <c r="B162" s="19">
        <v>7</v>
      </c>
      <c r="C162" s="22">
        <f t="shared" si="4"/>
        <v>0.61</v>
      </c>
      <c r="D162" s="22">
        <f t="shared" si="5"/>
        <v>0.671264367816092</v>
      </c>
      <c r="E162" s="19">
        <v>61</v>
      </c>
      <c r="F162" s="19">
        <v>38</v>
      </c>
      <c r="G162" s="19">
        <v>292</v>
      </c>
      <c r="H162" s="19">
        <v>143</v>
      </c>
      <c r="I162" s="22">
        <v>1</v>
      </c>
      <c r="K162" s="16">
        <v>28130</v>
      </c>
      <c r="L162">
        <v>1</v>
      </c>
    </row>
    <row r="163" spans="1:12">
      <c r="A163" s="21">
        <v>28131</v>
      </c>
      <c r="B163" s="19">
        <v>7.2</v>
      </c>
      <c r="C163" s="22">
        <f t="shared" si="4"/>
        <v>0.61</v>
      </c>
      <c r="D163" s="22">
        <f t="shared" si="5"/>
        <v>0.671264367816092</v>
      </c>
      <c r="E163" s="19">
        <v>61</v>
      </c>
      <c r="F163" s="19">
        <v>38</v>
      </c>
      <c r="G163" s="19">
        <v>292</v>
      </c>
      <c r="H163" s="19">
        <v>143</v>
      </c>
      <c r="I163" s="22">
        <v>1</v>
      </c>
      <c r="K163" s="16">
        <v>28131</v>
      </c>
      <c r="L163">
        <v>1</v>
      </c>
    </row>
    <row r="164" spans="1:12">
      <c r="A164" s="21">
        <v>28132</v>
      </c>
      <c r="B164" s="19">
        <v>6.9</v>
      </c>
      <c r="C164" s="22">
        <f t="shared" si="4"/>
        <v>0.61</v>
      </c>
      <c r="D164" s="22">
        <f t="shared" si="5"/>
        <v>0.671264367816092</v>
      </c>
      <c r="E164" s="19">
        <v>61</v>
      </c>
      <c r="F164" s="19">
        <v>38</v>
      </c>
      <c r="G164" s="19">
        <v>292</v>
      </c>
      <c r="H164" s="19">
        <v>143</v>
      </c>
      <c r="I164" s="22">
        <v>1</v>
      </c>
      <c r="K164" s="16">
        <v>28132</v>
      </c>
      <c r="L164">
        <v>1</v>
      </c>
    </row>
    <row r="165" spans="1:12">
      <c r="A165" s="21">
        <v>28133</v>
      </c>
      <c r="B165" s="19">
        <v>7</v>
      </c>
      <c r="C165" s="22">
        <f t="shared" si="4"/>
        <v>0.61</v>
      </c>
      <c r="D165" s="22">
        <f t="shared" si="5"/>
        <v>0.671264367816092</v>
      </c>
      <c r="E165" s="19">
        <v>61</v>
      </c>
      <c r="F165" s="19">
        <v>38</v>
      </c>
      <c r="G165" s="19">
        <v>292</v>
      </c>
      <c r="H165" s="19">
        <v>143</v>
      </c>
      <c r="I165" s="22">
        <v>1</v>
      </c>
      <c r="K165" s="16">
        <v>28133</v>
      </c>
      <c r="L165">
        <v>1</v>
      </c>
    </row>
    <row r="166" spans="1:12">
      <c r="A166" s="21">
        <v>28134</v>
      </c>
      <c r="B166" s="19">
        <v>6.8</v>
      </c>
      <c r="C166" s="22">
        <f t="shared" si="4"/>
        <v>0.61</v>
      </c>
      <c r="D166" s="22">
        <f t="shared" si="5"/>
        <v>0.671264367816092</v>
      </c>
      <c r="E166" s="19">
        <v>61</v>
      </c>
      <c r="F166" s="19">
        <v>38</v>
      </c>
      <c r="G166" s="19">
        <v>292</v>
      </c>
      <c r="H166" s="19">
        <v>143</v>
      </c>
      <c r="I166" s="22">
        <v>1</v>
      </c>
      <c r="K166" s="16">
        <v>28134</v>
      </c>
      <c r="L166">
        <v>1</v>
      </c>
    </row>
    <row r="167" spans="1:12">
      <c r="A167" s="21">
        <v>28135</v>
      </c>
      <c r="B167" s="19">
        <v>6.8</v>
      </c>
      <c r="C167" s="22">
        <f t="shared" si="4"/>
        <v>0.61</v>
      </c>
      <c r="D167" s="22">
        <f t="shared" si="5"/>
        <v>0.671264367816092</v>
      </c>
      <c r="E167" s="19">
        <v>61</v>
      </c>
      <c r="F167" s="19">
        <v>38</v>
      </c>
      <c r="G167" s="19">
        <v>292</v>
      </c>
      <c r="H167" s="19">
        <v>143</v>
      </c>
      <c r="I167" s="22">
        <v>1</v>
      </c>
      <c r="K167" s="16">
        <v>28135</v>
      </c>
      <c r="L167">
        <v>1</v>
      </c>
    </row>
    <row r="168" spans="1:12">
      <c r="A168" s="21">
        <v>28136</v>
      </c>
      <c r="B168" s="19">
        <v>6.8</v>
      </c>
      <c r="C168" s="22">
        <f t="shared" si="4"/>
        <v>0.61</v>
      </c>
      <c r="D168" s="22">
        <f t="shared" si="5"/>
        <v>0.671264367816092</v>
      </c>
      <c r="E168" s="19">
        <v>61</v>
      </c>
      <c r="F168" s="19">
        <v>38</v>
      </c>
      <c r="G168" s="19">
        <v>292</v>
      </c>
      <c r="H168" s="19">
        <v>143</v>
      </c>
      <c r="I168" s="22">
        <v>1</v>
      </c>
      <c r="K168" s="16">
        <v>28136</v>
      </c>
      <c r="L168">
        <v>1</v>
      </c>
    </row>
    <row r="169" spans="1:12">
      <c r="A169" s="21">
        <v>28137</v>
      </c>
      <c r="B169" s="19">
        <v>6.4</v>
      </c>
      <c r="C169" s="22">
        <f t="shared" si="4"/>
        <v>0.61</v>
      </c>
      <c r="D169" s="22">
        <f t="shared" si="5"/>
        <v>0.671264367816092</v>
      </c>
      <c r="E169" s="19">
        <v>61</v>
      </c>
      <c r="F169" s="19">
        <v>38</v>
      </c>
      <c r="G169" s="19">
        <v>292</v>
      </c>
      <c r="H169" s="19">
        <v>143</v>
      </c>
      <c r="I169" s="22">
        <v>1</v>
      </c>
      <c r="K169" s="16">
        <v>28137</v>
      </c>
      <c r="L169">
        <v>1</v>
      </c>
    </row>
    <row r="170" spans="1:12">
      <c r="A170" s="21">
        <v>28491</v>
      </c>
      <c r="B170" s="19">
        <v>6.4</v>
      </c>
      <c r="C170" s="22">
        <f t="shared" si="4"/>
        <v>0.61</v>
      </c>
      <c r="D170" s="22">
        <f t="shared" si="5"/>
        <v>0.671264367816092</v>
      </c>
      <c r="E170" s="19">
        <v>61</v>
      </c>
      <c r="F170" s="19">
        <v>38</v>
      </c>
      <c r="G170" s="19">
        <v>292</v>
      </c>
      <c r="H170" s="19">
        <v>143</v>
      </c>
      <c r="I170" s="22">
        <v>1</v>
      </c>
      <c r="K170" s="16">
        <v>28491</v>
      </c>
      <c r="L170">
        <v>1</v>
      </c>
    </row>
    <row r="171" spans="1:12">
      <c r="A171" s="21">
        <v>28492</v>
      </c>
      <c r="B171" s="19">
        <v>6.3</v>
      </c>
      <c r="C171" s="22">
        <f t="shared" si="4"/>
        <v>0.61</v>
      </c>
      <c r="D171" s="22">
        <f t="shared" si="5"/>
        <v>0.671264367816092</v>
      </c>
      <c r="E171" s="19">
        <v>61</v>
      </c>
      <c r="F171" s="19">
        <v>38</v>
      </c>
      <c r="G171" s="19">
        <v>292</v>
      </c>
      <c r="H171" s="19">
        <v>143</v>
      </c>
      <c r="I171" s="22">
        <v>1</v>
      </c>
      <c r="K171" s="16">
        <v>28492</v>
      </c>
      <c r="L171">
        <v>1</v>
      </c>
    </row>
    <row r="172" spans="1:12">
      <c r="A172" s="21">
        <v>28493</v>
      </c>
      <c r="B172" s="19">
        <v>6.3</v>
      </c>
      <c r="C172" s="22">
        <f t="shared" si="4"/>
        <v>0.61</v>
      </c>
      <c r="D172" s="22">
        <f t="shared" si="5"/>
        <v>0.671264367816092</v>
      </c>
      <c r="E172" s="19">
        <v>61</v>
      </c>
      <c r="F172" s="19">
        <v>38</v>
      </c>
      <c r="G172" s="19">
        <v>292</v>
      </c>
      <c r="H172" s="19">
        <v>143</v>
      </c>
      <c r="I172" s="22">
        <v>1</v>
      </c>
      <c r="K172" s="16">
        <v>28493</v>
      </c>
      <c r="L172">
        <v>1</v>
      </c>
    </row>
    <row r="173" spans="1:12">
      <c r="A173" s="21">
        <v>28494</v>
      </c>
      <c r="B173" s="19">
        <v>6.1</v>
      </c>
      <c r="C173" s="22">
        <f t="shared" si="4"/>
        <v>0.61</v>
      </c>
      <c r="D173" s="22">
        <f t="shared" si="5"/>
        <v>0.671264367816092</v>
      </c>
      <c r="E173" s="19">
        <v>61</v>
      </c>
      <c r="F173" s="19">
        <v>38</v>
      </c>
      <c r="G173" s="19">
        <v>292</v>
      </c>
      <c r="H173" s="19">
        <v>143</v>
      </c>
      <c r="I173" s="22">
        <v>1</v>
      </c>
      <c r="K173" s="16">
        <v>28494</v>
      </c>
      <c r="L173">
        <v>1</v>
      </c>
    </row>
    <row r="174" spans="1:12">
      <c r="A174" s="21">
        <v>28495</v>
      </c>
      <c r="B174" s="19">
        <v>6</v>
      </c>
      <c r="C174" s="22">
        <f t="shared" si="4"/>
        <v>0.61</v>
      </c>
      <c r="D174" s="22">
        <f t="shared" si="5"/>
        <v>0.671264367816092</v>
      </c>
      <c r="E174" s="19">
        <v>61</v>
      </c>
      <c r="F174" s="19">
        <v>38</v>
      </c>
      <c r="G174" s="19">
        <v>292</v>
      </c>
      <c r="H174" s="19">
        <v>143</v>
      </c>
      <c r="I174" s="22">
        <v>1</v>
      </c>
      <c r="K174" s="16">
        <v>28495</v>
      </c>
      <c r="L174">
        <v>1</v>
      </c>
    </row>
    <row r="175" spans="1:12">
      <c r="A175" s="21">
        <v>28496</v>
      </c>
      <c r="B175" s="19">
        <v>5.9</v>
      </c>
      <c r="C175" s="22">
        <f t="shared" si="4"/>
        <v>0.61</v>
      </c>
      <c r="D175" s="22">
        <f t="shared" si="5"/>
        <v>0.671264367816092</v>
      </c>
      <c r="E175" s="19">
        <v>61</v>
      </c>
      <c r="F175" s="19">
        <v>38</v>
      </c>
      <c r="G175" s="19">
        <v>292</v>
      </c>
      <c r="H175" s="19">
        <v>143</v>
      </c>
      <c r="I175" s="22">
        <v>1</v>
      </c>
      <c r="K175" s="16">
        <v>28496</v>
      </c>
      <c r="L175">
        <v>1</v>
      </c>
    </row>
    <row r="176" spans="1:12">
      <c r="A176" s="21">
        <v>28497</v>
      </c>
      <c r="B176" s="19">
        <v>6.2</v>
      </c>
      <c r="C176" s="22">
        <f t="shared" si="4"/>
        <v>0.61</v>
      </c>
      <c r="D176" s="22">
        <f t="shared" si="5"/>
        <v>0.671264367816092</v>
      </c>
      <c r="E176" s="19">
        <v>61</v>
      </c>
      <c r="F176" s="19">
        <v>38</v>
      </c>
      <c r="G176" s="19">
        <v>292</v>
      </c>
      <c r="H176" s="19">
        <v>143</v>
      </c>
      <c r="I176" s="22">
        <v>1</v>
      </c>
      <c r="K176" s="16">
        <v>28497</v>
      </c>
      <c r="L176">
        <v>1</v>
      </c>
    </row>
    <row r="177" spans="1:12">
      <c r="A177" s="21">
        <v>28498</v>
      </c>
      <c r="B177" s="19">
        <v>5.9</v>
      </c>
      <c r="C177" s="22">
        <f t="shared" si="4"/>
        <v>0.61</v>
      </c>
      <c r="D177" s="22">
        <f t="shared" si="5"/>
        <v>0.671264367816092</v>
      </c>
      <c r="E177" s="19">
        <v>61</v>
      </c>
      <c r="F177" s="19">
        <v>38</v>
      </c>
      <c r="G177" s="19">
        <v>292</v>
      </c>
      <c r="H177" s="19">
        <v>143</v>
      </c>
      <c r="I177" s="22">
        <v>1</v>
      </c>
      <c r="K177" s="16">
        <v>28498</v>
      </c>
      <c r="L177">
        <v>1</v>
      </c>
    </row>
    <row r="178" spans="1:12">
      <c r="A178" s="21">
        <v>28499</v>
      </c>
      <c r="B178" s="19">
        <v>6</v>
      </c>
      <c r="C178" s="22">
        <f t="shared" si="4"/>
        <v>0.61</v>
      </c>
      <c r="D178" s="22">
        <f t="shared" si="5"/>
        <v>0.671264367816092</v>
      </c>
      <c r="E178" s="19">
        <v>61</v>
      </c>
      <c r="F178" s="19">
        <v>38</v>
      </c>
      <c r="G178" s="19">
        <v>292</v>
      </c>
      <c r="H178" s="19">
        <v>143</v>
      </c>
      <c r="I178" s="22">
        <v>1</v>
      </c>
      <c r="K178" s="16">
        <v>28499</v>
      </c>
      <c r="L178">
        <v>1</v>
      </c>
    </row>
    <row r="179" spans="1:12">
      <c r="A179" s="21">
        <v>28500</v>
      </c>
      <c r="B179" s="19">
        <v>5.8</v>
      </c>
      <c r="C179" s="22">
        <f t="shared" si="4"/>
        <v>0.61</v>
      </c>
      <c r="D179" s="22">
        <f t="shared" si="5"/>
        <v>0.671264367816092</v>
      </c>
      <c r="E179" s="19">
        <v>61</v>
      </c>
      <c r="F179" s="19">
        <v>38</v>
      </c>
      <c r="G179" s="19">
        <v>292</v>
      </c>
      <c r="H179" s="19">
        <v>143</v>
      </c>
      <c r="I179" s="22">
        <v>1</v>
      </c>
      <c r="K179" s="16">
        <v>28500</v>
      </c>
      <c r="L179">
        <v>1</v>
      </c>
    </row>
    <row r="180" spans="1:12">
      <c r="A180" s="21">
        <v>28501</v>
      </c>
      <c r="B180" s="19">
        <v>5.9</v>
      </c>
      <c r="C180" s="22">
        <f t="shared" si="4"/>
        <v>0.61</v>
      </c>
      <c r="D180" s="22">
        <f t="shared" si="5"/>
        <v>0.671264367816092</v>
      </c>
      <c r="E180" s="19">
        <v>61</v>
      </c>
      <c r="F180" s="19">
        <v>38</v>
      </c>
      <c r="G180" s="19">
        <v>292</v>
      </c>
      <c r="H180" s="19">
        <v>143</v>
      </c>
      <c r="I180" s="22">
        <v>1</v>
      </c>
      <c r="K180" s="16">
        <v>28501</v>
      </c>
      <c r="L180">
        <v>1</v>
      </c>
    </row>
    <row r="181" spans="1:12">
      <c r="A181" s="21">
        <v>28502</v>
      </c>
      <c r="B181" s="19">
        <v>6</v>
      </c>
      <c r="C181" s="22">
        <f t="shared" si="4"/>
        <v>0.61</v>
      </c>
      <c r="D181" s="22">
        <f t="shared" si="5"/>
        <v>0.671264367816092</v>
      </c>
      <c r="E181" s="19">
        <v>61</v>
      </c>
      <c r="F181" s="19">
        <v>38</v>
      </c>
      <c r="G181" s="19">
        <v>292</v>
      </c>
      <c r="H181" s="19">
        <v>143</v>
      </c>
      <c r="I181" s="22">
        <v>1</v>
      </c>
      <c r="K181" s="16">
        <v>28502</v>
      </c>
      <c r="L181">
        <v>1</v>
      </c>
    </row>
    <row r="182" spans="1:12">
      <c r="A182" s="21">
        <v>28856</v>
      </c>
      <c r="B182" s="19">
        <v>5.9</v>
      </c>
      <c r="C182" s="22">
        <f t="shared" si="4"/>
        <v>0.61</v>
      </c>
      <c r="D182" s="22">
        <f t="shared" si="5"/>
        <v>0.671264367816092</v>
      </c>
      <c r="E182" s="19">
        <v>61</v>
      </c>
      <c r="F182" s="19">
        <v>38</v>
      </c>
      <c r="G182" s="19">
        <v>292</v>
      </c>
      <c r="H182" s="19">
        <v>143</v>
      </c>
      <c r="I182" s="23">
        <v>1</v>
      </c>
      <c r="K182" s="16">
        <v>28856</v>
      </c>
      <c r="L182">
        <v>1</v>
      </c>
    </row>
    <row r="183" spans="1:12">
      <c r="A183" s="21">
        <v>28857</v>
      </c>
      <c r="B183" s="19">
        <v>5.9</v>
      </c>
      <c r="C183" s="22">
        <f t="shared" si="4"/>
        <v>0.57999999999999996</v>
      </c>
      <c r="D183" s="22">
        <f t="shared" si="5"/>
        <v>0.63678160919540228</v>
      </c>
      <c r="E183" s="19">
        <v>58</v>
      </c>
      <c r="F183" s="19">
        <v>41</v>
      </c>
      <c r="G183" s="19">
        <v>277</v>
      </c>
      <c r="H183" s="19">
        <v>158</v>
      </c>
      <c r="I183" s="22">
        <v>1</v>
      </c>
      <c r="K183" s="16">
        <v>28857</v>
      </c>
      <c r="L183">
        <v>1</v>
      </c>
    </row>
    <row r="184" spans="1:12">
      <c r="A184" s="21">
        <v>28858</v>
      </c>
      <c r="B184" s="19">
        <v>5.8</v>
      </c>
      <c r="C184" s="22">
        <f t="shared" si="4"/>
        <v>0.57999999999999996</v>
      </c>
      <c r="D184" s="22">
        <f t="shared" si="5"/>
        <v>0.63678160919540228</v>
      </c>
      <c r="E184" s="19">
        <v>58</v>
      </c>
      <c r="F184" s="19">
        <v>41</v>
      </c>
      <c r="G184" s="19">
        <v>277</v>
      </c>
      <c r="H184" s="19">
        <v>158</v>
      </c>
      <c r="I184" s="22">
        <v>1</v>
      </c>
      <c r="K184" s="16">
        <v>28858</v>
      </c>
      <c r="L184">
        <v>1</v>
      </c>
    </row>
    <row r="185" spans="1:12">
      <c r="A185" s="21">
        <v>28859</v>
      </c>
      <c r="B185" s="19">
        <v>5.8</v>
      </c>
      <c r="C185" s="22">
        <f t="shared" si="4"/>
        <v>0.57999999999999996</v>
      </c>
      <c r="D185" s="22">
        <f t="shared" si="5"/>
        <v>0.63678160919540228</v>
      </c>
      <c r="E185" s="19">
        <v>58</v>
      </c>
      <c r="F185" s="19">
        <v>41</v>
      </c>
      <c r="G185" s="19">
        <v>277</v>
      </c>
      <c r="H185" s="19">
        <v>158</v>
      </c>
      <c r="I185" s="22">
        <v>1</v>
      </c>
      <c r="K185" s="16">
        <v>28859</v>
      </c>
      <c r="L185">
        <v>1</v>
      </c>
    </row>
    <row r="186" spans="1:12">
      <c r="A186" s="21">
        <v>28860</v>
      </c>
      <c r="B186" s="19">
        <v>5.6</v>
      </c>
      <c r="C186" s="22">
        <f t="shared" si="4"/>
        <v>0.57999999999999996</v>
      </c>
      <c r="D186" s="22">
        <f t="shared" si="5"/>
        <v>0.63678160919540228</v>
      </c>
      <c r="E186" s="19">
        <v>58</v>
      </c>
      <c r="F186" s="19">
        <v>41</v>
      </c>
      <c r="G186" s="19">
        <v>277</v>
      </c>
      <c r="H186" s="19">
        <v>158</v>
      </c>
      <c r="I186" s="22">
        <v>1</v>
      </c>
      <c r="K186" s="16">
        <v>28860</v>
      </c>
      <c r="L186">
        <v>1</v>
      </c>
    </row>
    <row r="187" spans="1:12">
      <c r="A187" s="21">
        <v>28861</v>
      </c>
      <c r="B187" s="19">
        <v>5.7</v>
      </c>
      <c r="C187" s="22">
        <f t="shared" si="4"/>
        <v>0.57999999999999996</v>
      </c>
      <c r="D187" s="22">
        <f t="shared" si="5"/>
        <v>0.63678160919540228</v>
      </c>
      <c r="E187" s="19">
        <v>58</v>
      </c>
      <c r="F187" s="19">
        <v>41</v>
      </c>
      <c r="G187" s="19">
        <v>277</v>
      </c>
      <c r="H187" s="19">
        <v>158</v>
      </c>
      <c r="I187" s="22">
        <v>1</v>
      </c>
      <c r="K187" s="16">
        <v>28861</v>
      </c>
      <c r="L187">
        <v>1</v>
      </c>
    </row>
    <row r="188" spans="1:12">
      <c r="A188" s="21">
        <v>28862</v>
      </c>
      <c r="B188" s="19">
        <v>5.7</v>
      </c>
      <c r="C188" s="22">
        <f t="shared" si="4"/>
        <v>0.57999999999999996</v>
      </c>
      <c r="D188" s="22">
        <f t="shared" si="5"/>
        <v>0.63678160919540228</v>
      </c>
      <c r="E188" s="19">
        <v>58</v>
      </c>
      <c r="F188" s="19">
        <v>41</v>
      </c>
      <c r="G188" s="19">
        <v>277</v>
      </c>
      <c r="H188" s="19">
        <v>158</v>
      </c>
      <c r="I188" s="22">
        <v>1</v>
      </c>
      <c r="K188" s="16">
        <v>28862</v>
      </c>
      <c r="L188">
        <v>1</v>
      </c>
    </row>
    <row r="189" spans="1:12">
      <c r="A189" s="21">
        <v>28863</v>
      </c>
      <c r="B189" s="19">
        <v>6</v>
      </c>
      <c r="C189" s="22">
        <f t="shared" si="4"/>
        <v>0.57999999999999996</v>
      </c>
      <c r="D189" s="22">
        <f t="shared" si="5"/>
        <v>0.63678160919540228</v>
      </c>
      <c r="E189" s="19">
        <v>58</v>
      </c>
      <c r="F189" s="19">
        <v>41</v>
      </c>
      <c r="G189" s="19">
        <v>277</v>
      </c>
      <c r="H189" s="19">
        <v>158</v>
      </c>
      <c r="I189" s="22">
        <v>1</v>
      </c>
      <c r="K189" s="16">
        <v>28863</v>
      </c>
      <c r="L189">
        <v>1</v>
      </c>
    </row>
    <row r="190" spans="1:12">
      <c r="A190" s="21">
        <v>28864</v>
      </c>
      <c r="B190" s="19">
        <v>5.9</v>
      </c>
      <c r="C190" s="22">
        <f t="shared" si="4"/>
        <v>0.57999999999999996</v>
      </c>
      <c r="D190" s="22">
        <f t="shared" si="5"/>
        <v>0.63678160919540228</v>
      </c>
      <c r="E190" s="19">
        <v>58</v>
      </c>
      <c r="F190" s="19">
        <v>41</v>
      </c>
      <c r="G190" s="19">
        <v>277</v>
      </c>
      <c r="H190" s="19">
        <v>158</v>
      </c>
      <c r="I190" s="22">
        <v>1</v>
      </c>
      <c r="K190" s="16">
        <v>28864</v>
      </c>
      <c r="L190">
        <v>1</v>
      </c>
    </row>
    <row r="191" spans="1:12">
      <c r="A191" s="21">
        <v>28865</v>
      </c>
      <c r="B191" s="19">
        <v>6</v>
      </c>
      <c r="C191" s="22">
        <f t="shared" si="4"/>
        <v>0.57999999999999996</v>
      </c>
      <c r="D191" s="22">
        <f t="shared" si="5"/>
        <v>0.63678160919540228</v>
      </c>
      <c r="E191" s="19">
        <v>58</v>
      </c>
      <c r="F191" s="19">
        <v>41</v>
      </c>
      <c r="G191" s="19">
        <v>277</v>
      </c>
      <c r="H191" s="19">
        <v>158</v>
      </c>
      <c r="I191" s="22">
        <v>1</v>
      </c>
      <c r="K191" s="16">
        <v>28865</v>
      </c>
      <c r="L191">
        <v>1</v>
      </c>
    </row>
    <row r="192" spans="1:12">
      <c r="A192" s="21">
        <v>28866</v>
      </c>
      <c r="B192" s="19">
        <v>5.9</v>
      </c>
      <c r="C192" s="22">
        <f t="shared" si="4"/>
        <v>0.57999999999999996</v>
      </c>
      <c r="D192" s="22">
        <f t="shared" si="5"/>
        <v>0.63678160919540228</v>
      </c>
      <c r="E192" s="19">
        <v>58</v>
      </c>
      <c r="F192" s="19">
        <v>41</v>
      </c>
      <c r="G192" s="19">
        <v>277</v>
      </c>
      <c r="H192" s="19">
        <v>158</v>
      </c>
      <c r="I192" s="22">
        <v>1</v>
      </c>
      <c r="K192" s="16">
        <v>28866</v>
      </c>
      <c r="L192">
        <v>1</v>
      </c>
    </row>
    <row r="193" spans="1:12">
      <c r="A193" s="21">
        <v>28867</v>
      </c>
      <c r="B193" s="19">
        <v>6</v>
      </c>
      <c r="C193" s="22">
        <f t="shared" si="4"/>
        <v>0.57999999999999996</v>
      </c>
      <c r="D193" s="22">
        <f t="shared" si="5"/>
        <v>0.63678160919540228</v>
      </c>
      <c r="E193" s="19">
        <v>58</v>
      </c>
      <c r="F193" s="19">
        <v>41</v>
      </c>
      <c r="G193" s="19">
        <v>277</v>
      </c>
      <c r="H193" s="19">
        <v>158</v>
      </c>
      <c r="I193" s="22">
        <v>1</v>
      </c>
      <c r="K193" s="16">
        <v>28867</v>
      </c>
      <c r="L193">
        <v>1</v>
      </c>
    </row>
    <row r="194" spans="1:12">
      <c r="A194" s="21">
        <v>29221</v>
      </c>
      <c r="B194" s="19">
        <v>6.3</v>
      </c>
      <c r="C194" s="22">
        <f t="shared" si="4"/>
        <v>0.57999999999999996</v>
      </c>
      <c r="D194" s="22">
        <f t="shared" si="5"/>
        <v>0.63678160919540228</v>
      </c>
      <c r="E194" s="19">
        <v>58</v>
      </c>
      <c r="F194" s="19">
        <v>41</v>
      </c>
      <c r="G194" s="19">
        <v>277</v>
      </c>
      <c r="H194" s="19">
        <v>158</v>
      </c>
      <c r="I194" s="22">
        <v>1</v>
      </c>
      <c r="K194" s="16">
        <v>29221</v>
      </c>
      <c r="L194">
        <v>1</v>
      </c>
    </row>
    <row r="195" spans="1:12">
      <c r="A195" s="21">
        <v>29222</v>
      </c>
      <c r="B195" s="19">
        <v>6.3</v>
      </c>
      <c r="C195" s="22">
        <f t="shared" ref="C195:C258" si="6">(E195/100)</f>
        <v>0.57999999999999996</v>
      </c>
      <c r="D195" s="22">
        <f t="shared" ref="D195:D258" si="7">G195/435</f>
        <v>0.63678160919540228</v>
      </c>
      <c r="E195" s="19">
        <v>58</v>
      </c>
      <c r="F195" s="19">
        <v>41</v>
      </c>
      <c r="G195" s="19">
        <v>277</v>
      </c>
      <c r="H195" s="19">
        <v>158</v>
      </c>
      <c r="I195" s="22">
        <v>1</v>
      </c>
      <c r="K195" s="16">
        <v>29222</v>
      </c>
      <c r="L195">
        <v>1</v>
      </c>
    </row>
    <row r="196" spans="1:12">
      <c r="A196" s="21">
        <v>29223</v>
      </c>
      <c r="B196" s="19">
        <v>6.3</v>
      </c>
      <c r="C196" s="22">
        <f t="shared" si="6"/>
        <v>0.57999999999999996</v>
      </c>
      <c r="D196" s="22">
        <f t="shared" si="7"/>
        <v>0.63678160919540228</v>
      </c>
      <c r="E196" s="19">
        <v>58</v>
      </c>
      <c r="F196" s="19">
        <v>41</v>
      </c>
      <c r="G196" s="19">
        <v>277</v>
      </c>
      <c r="H196" s="19">
        <v>158</v>
      </c>
      <c r="I196" s="22">
        <v>1</v>
      </c>
      <c r="K196" s="16">
        <v>29223</v>
      </c>
      <c r="L196">
        <v>1</v>
      </c>
    </row>
    <row r="197" spans="1:12">
      <c r="A197" s="21">
        <v>29224</v>
      </c>
      <c r="B197" s="19">
        <v>6.9</v>
      </c>
      <c r="C197" s="22">
        <f t="shared" si="6"/>
        <v>0.57999999999999996</v>
      </c>
      <c r="D197" s="22">
        <f t="shared" si="7"/>
        <v>0.63678160919540228</v>
      </c>
      <c r="E197" s="19">
        <v>58</v>
      </c>
      <c r="F197" s="19">
        <v>41</v>
      </c>
      <c r="G197" s="19">
        <v>277</v>
      </c>
      <c r="H197" s="19">
        <v>158</v>
      </c>
      <c r="I197" s="22">
        <v>1</v>
      </c>
      <c r="K197" s="16">
        <v>29224</v>
      </c>
      <c r="L197">
        <v>1</v>
      </c>
    </row>
    <row r="198" spans="1:12">
      <c r="A198" s="21">
        <v>29225</v>
      </c>
      <c r="B198" s="19">
        <v>7.5</v>
      </c>
      <c r="C198" s="22">
        <f t="shared" si="6"/>
        <v>0.57999999999999996</v>
      </c>
      <c r="D198" s="22">
        <f t="shared" si="7"/>
        <v>0.63678160919540228</v>
      </c>
      <c r="E198" s="19">
        <v>58</v>
      </c>
      <c r="F198" s="19">
        <v>41</v>
      </c>
      <c r="G198" s="19">
        <v>277</v>
      </c>
      <c r="H198" s="19">
        <v>158</v>
      </c>
      <c r="I198" s="22">
        <v>1</v>
      </c>
      <c r="K198" s="16">
        <v>29225</v>
      </c>
      <c r="L198">
        <v>1</v>
      </c>
    </row>
    <row r="199" spans="1:12">
      <c r="A199" s="21">
        <v>29226</v>
      </c>
      <c r="B199" s="19">
        <v>7.6</v>
      </c>
      <c r="C199" s="22">
        <f t="shared" si="6"/>
        <v>0.57999999999999996</v>
      </c>
      <c r="D199" s="22">
        <f t="shared" si="7"/>
        <v>0.63678160919540228</v>
      </c>
      <c r="E199" s="19">
        <v>58</v>
      </c>
      <c r="F199" s="19">
        <v>41</v>
      </c>
      <c r="G199" s="19">
        <v>277</v>
      </c>
      <c r="H199" s="19">
        <v>158</v>
      </c>
      <c r="I199" s="22">
        <v>1</v>
      </c>
      <c r="K199" s="16">
        <v>29226</v>
      </c>
      <c r="L199">
        <v>1</v>
      </c>
    </row>
    <row r="200" spans="1:12">
      <c r="A200" s="21">
        <v>29227</v>
      </c>
      <c r="B200" s="19">
        <v>7.8</v>
      </c>
      <c r="C200" s="22">
        <f t="shared" si="6"/>
        <v>0.57999999999999996</v>
      </c>
      <c r="D200" s="22">
        <f t="shared" si="7"/>
        <v>0.63678160919540228</v>
      </c>
      <c r="E200" s="19">
        <v>58</v>
      </c>
      <c r="F200" s="19">
        <v>41</v>
      </c>
      <c r="G200" s="19">
        <v>277</v>
      </c>
      <c r="H200" s="19">
        <v>158</v>
      </c>
      <c r="I200" s="22">
        <v>1</v>
      </c>
      <c r="K200" s="16">
        <v>29227</v>
      </c>
      <c r="L200">
        <v>1</v>
      </c>
    </row>
    <row r="201" spans="1:12">
      <c r="A201" s="21">
        <v>29228</v>
      </c>
      <c r="B201" s="19">
        <v>7.7</v>
      </c>
      <c r="C201" s="22">
        <f t="shared" si="6"/>
        <v>0.57999999999999996</v>
      </c>
      <c r="D201" s="22">
        <f t="shared" si="7"/>
        <v>0.63678160919540228</v>
      </c>
      <c r="E201" s="19">
        <v>58</v>
      </c>
      <c r="F201" s="19">
        <v>41</v>
      </c>
      <c r="G201" s="19">
        <v>277</v>
      </c>
      <c r="H201" s="19">
        <v>158</v>
      </c>
      <c r="I201" s="22">
        <v>1</v>
      </c>
      <c r="K201" s="16">
        <v>29228</v>
      </c>
      <c r="L201">
        <v>1</v>
      </c>
    </row>
    <row r="202" spans="1:12">
      <c r="A202" s="21">
        <v>29229</v>
      </c>
      <c r="B202" s="19">
        <v>7.5</v>
      </c>
      <c r="C202" s="22">
        <f t="shared" si="6"/>
        <v>0.57999999999999996</v>
      </c>
      <c r="D202" s="22">
        <f t="shared" si="7"/>
        <v>0.63678160919540228</v>
      </c>
      <c r="E202" s="19">
        <v>58</v>
      </c>
      <c r="F202" s="19">
        <v>41</v>
      </c>
      <c r="G202" s="19">
        <v>277</v>
      </c>
      <c r="H202" s="19">
        <v>158</v>
      </c>
      <c r="I202" s="22">
        <v>1</v>
      </c>
      <c r="K202" s="16">
        <v>29229</v>
      </c>
      <c r="L202">
        <v>1</v>
      </c>
    </row>
    <row r="203" spans="1:12">
      <c r="A203" s="21">
        <v>29230</v>
      </c>
      <c r="B203" s="19">
        <v>7.5</v>
      </c>
      <c r="C203" s="22">
        <f t="shared" si="6"/>
        <v>0.57999999999999996</v>
      </c>
      <c r="D203" s="22">
        <f t="shared" si="7"/>
        <v>0.63678160919540228</v>
      </c>
      <c r="E203" s="19">
        <v>58</v>
      </c>
      <c r="F203" s="19">
        <v>41</v>
      </c>
      <c r="G203" s="19">
        <v>277</v>
      </c>
      <c r="H203" s="19">
        <v>158</v>
      </c>
      <c r="I203" s="22">
        <v>1</v>
      </c>
      <c r="K203" s="16">
        <v>29230</v>
      </c>
      <c r="L203">
        <v>1</v>
      </c>
    </row>
    <row r="204" spans="1:12">
      <c r="A204" s="21">
        <v>29231</v>
      </c>
      <c r="B204" s="19">
        <v>7.5</v>
      </c>
      <c r="C204" s="22">
        <f t="shared" si="6"/>
        <v>0.57999999999999996</v>
      </c>
      <c r="D204" s="22">
        <f t="shared" si="7"/>
        <v>0.63678160919540228</v>
      </c>
      <c r="E204" s="19">
        <v>58</v>
      </c>
      <c r="F204" s="19">
        <v>41</v>
      </c>
      <c r="G204" s="19">
        <v>277</v>
      </c>
      <c r="H204" s="19">
        <v>158</v>
      </c>
      <c r="I204" s="22">
        <v>1</v>
      </c>
      <c r="K204" s="16">
        <v>29231</v>
      </c>
      <c r="L204">
        <v>1</v>
      </c>
    </row>
    <row r="205" spans="1:12">
      <c r="A205" s="21">
        <v>29232</v>
      </c>
      <c r="B205" s="19">
        <v>7.2</v>
      </c>
      <c r="C205" s="22">
        <f t="shared" si="6"/>
        <v>0.57999999999999996</v>
      </c>
      <c r="D205" s="22">
        <f t="shared" si="7"/>
        <v>0.63678160919540228</v>
      </c>
      <c r="E205" s="19">
        <v>58</v>
      </c>
      <c r="F205" s="19">
        <v>41</v>
      </c>
      <c r="G205" s="19">
        <v>277</v>
      </c>
      <c r="H205" s="19">
        <v>158</v>
      </c>
      <c r="I205" s="22">
        <v>1</v>
      </c>
      <c r="K205" s="16">
        <v>29232</v>
      </c>
      <c r="L205">
        <v>1</v>
      </c>
    </row>
    <row r="206" spans="1:12">
      <c r="A206" s="21">
        <v>29587</v>
      </c>
      <c r="B206" s="19">
        <v>7.5</v>
      </c>
      <c r="C206" s="22">
        <f t="shared" si="6"/>
        <v>0.57999999999999996</v>
      </c>
      <c r="D206" s="22">
        <f t="shared" si="7"/>
        <v>0.63678160919540228</v>
      </c>
      <c r="E206" s="19">
        <v>58</v>
      </c>
      <c r="F206" s="19">
        <v>41</v>
      </c>
      <c r="G206" s="19">
        <v>277</v>
      </c>
      <c r="H206" s="19">
        <v>158</v>
      </c>
      <c r="I206" s="24">
        <v>0</v>
      </c>
      <c r="K206" s="16">
        <v>29587</v>
      </c>
      <c r="L206">
        <v>0</v>
      </c>
    </row>
    <row r="207" spans="1:12">
      <c r="A207" s="21">
        <v>29588</v>
      </c>
      <c r="B207" s="19">
        <v>7.4</v>
      </c>
      <c r="C207" s="22">
        <f t="shared" si="6"/>
        <v>0.46</v>
      </c>
      <c r="D207" s="22">
        <f t="shared" si="7"/>
        <v>0.55632183908045973</v>
      </c>
      <c r="E207" s="19">
        <v>46</v>
      </c>
      <c r="F207" s="19">
        <v>53</v>
      </c>
      <c r="G207" s="19">
        <v>242</v>
      </c>
      <c r="H207" s="19">
        <v>192</v>
      </c>
      <c r="I207" s="22">
        <v>0</v>
      </c>
      <c r="K207" s="16">
        <v>29588</v>
      </c>
      <c r="L207">
        <v>0</v>
      </c>
    </row>
    <row r="208" spans="1:12">
      <c r="A208" s="21">
        <v>29589</v>
      </c>
      <c r="B208" s="19">
        <v>7.4</v>
      </c>
      <c r="C208" s="22">
        <f t="shared" si="6"/>
        <v>0.46</v>
      </c>
      <c r="D208" s="22">
        <f t="shared" si="7"/>
        <v>0.55632183908045973</v>
      </c>
      <c r="E208" s="19">
        <v>46</v>
      </c>
      <c r="F208" s="19">
        <v>53</v>
      </c>
      <c r="G208" s="19">
        <v>242</v>
      </c>
      <c r="H208" s="19">
        <v>192</v>
      </c>
      <c r="I208" s="22">
        <v>0</v>
      </c>
      <c r="K208" s="16">
        <v>29589</v>
      </c>
      <c r="L208">
        <v>0</v>
      </c>
    </row>
    <row r="209" spans="1:12">
      <c r="A209" s="21">
        <v>29590</v>
      </c>
      <c r="B209" s="19">
        <v>7.2</v>
      </c>
      <c r="C209" s="22">
        <f t="shared" si="6"/>
        <v>0.46</v>
      </c>
      <c r="D209" s="22">
        <f t="shared" si="7"/>
        <v>0.55632183908045973</v>
      </c>
      <c r="E209" s="19">
        <v>46</v>
      </c>
      <c r="F209" s="19">
        <v>53</v>
      </c>
      <c r="G209" s="19">
        <v>242</v>
      </c>
      <c r="H209" s="19">
        <v>192</v>
      </c>
      <c r="I209" s="22">
        <v>0</v>
      </c>
      <c r="K209" s="16">
        <v>29590</v>
      </c>
      <c r="L209">
        <v>0</v>
      </c>
    </row>
    <row r="210" spans="1:12">
      <c r="A210" s="21">
        <v>29591</v>
      </c>
      <c r="B210" s="19">
        <v>7.5</v>
      </c>
      <c r="C210" s="22">
        <f t="shared" si="6"/>
        <v>0.46</v>
      </c>
      <c r="D210" s="22">
        <f t="shared" si="7"/>
        <v>0.55632183908045973</v>
      </c>
      <c r="E210" s="19">
        <v>46</v>
      </c>
      <c r="F210" s="19">
        <v>53</v>
      </c>
      <c r="G210" s="19">
        <v>242</v>
      </c>
      <c r="H210" s="19">
        <v>192</v>
      </c>
      <c r="I210" s="22">
        <v>0</v>
      </c>
      <c r="K210" s="16">
        <v>29591</v>
      </c>
      <c r="L210">
        <v>0</v>
      </c>
    </row>
    <row r="211" spans="1:12">
      <c r="A211" s="21">
        <v>29592</v>
      </c>
      <c r="B211" s="19">
        <v>7.5</v>
      </c>
      <c r="C211" s="22">
        <f t="shared" si="6"/>
        <v>0.46</v>
      </c>
      <c r="D211" s="22">
        <f t="shared" si="7"/>
        <v>0.55632183908045973</v>
      </c>
      <c r="E211" s="19">
        <v>46</v>
      </c>
      <c r="F211" s="19">
        <v>53</v>
      </c>
      <c r="G211" s="19">
        <v>242</v>
      </c>
      <c r="H211" s="19">
        <v>192</v>
      </c>
      <c r="I211" s="22">
        <v>0</v>
      </c>
      <c r="K211" s="16">
        <v>29592</v>
      </c>
      <c r="L211">
        <v>0</v>
      </c>
    </row>
    <row r="212" spans="1:12">
      <c r="A212" s="21">
        <v>29593</v>
      </c>
      <c r="B212" s="19">
        <v>7.2</v>
      </c>
      <c r="C212" s="22">
        <f t="shared" si="6"/>
        <v>0.46</v>
      </c>
      <c r="D212" s="22">
        <f t="shared" si="7"/>
        <v>0.55632183908045973</v>
      </c>
      <c r="E212" s="19">
        <v>46</v>
      </c>
      <c r="F212" s="19">
        <v>53</v>
      </c>
      <c r="G212" s="19">
        <v>242</v>
      </c>
      <c r="H212" s="19">
        <v>192</v>
      </c>
      <c r="I212" s="22">
        <v>0</v>
      </c>
      <c r="K212" s="16">
        <v>29593</v>
      </c>
      <c r="L212">
        <v>0</v>
      </c>
    </row>
    <row r="213" spans="1:12">
      <c r="A213" s="21">
        <v>29594</v>
      </c>
      <c r="B213" s="19">
        <v>7.4</v>
      </c>
      <c r="C213" s="22">
        <f t="shared" si="6"/>
        <v>0.46</v>
      </c>
      <c r="D213" s="22">
        <f t="shared" si="7"/>
        <v>0.55632183908045973</v>
      </c>
      <c r="E213" s="19">
        <v>46</v>
      </c>
      <c r="F213" s="19">
        <v>53</v>
      </c>
      <c r="G213" s="19">
        <v>242</v>
      </c>
      <c r="H213" s="19">
        <v>192</v>
      </c>
      <c r="I213" s="22">
        <v>0</v>
      </c>
      <c r="K213" s="16">
        <v>29594</v>
      </c>
      <c r="L213">
        <v>0</v>
      </c>
    </row>
    <row r="214" spans="1:12">
      <c r="A214" s="21">
        <v>29595</v>
      </c>
      <c r="B214" s="19">
        <v>7.6</v>
      </c>
      <c r="C214" s="22">
        <f t="shared" si="6"/>
        <v>0.46</v>
      </c>
      <c r="D214" s="22">
        <f t="shared" si="7"/>
        <v>0.55632183908045973</v>
      </c>
      <c r="E214" s="19">
        <v>46</v>
      </c>
      <c r="F214" s="19">
        <v>53</v>
      </c>
      <c r="G214" s="19">
        <v>242</v>
      </c>
      <c r="H214" s="19">
        <v>192</v>
      </c>
      <c r="I214" s="22">
        <v>0</v>
      </c>
      <c r="K214" s="16">
        <v>29595</v>
      </c>
      <c r="L214">
        <v>0</v>
      </c>
    </row>
    <row r="215" spans="1:12">
      <c r="A215" s="21">
        <v>29596</v>
      </c>
      <c r="B215" s="19">
        <v>7.9</v>
      </c>
      <c r="C215" s="22">
        <f t="shared" si="6"/>
        <v>0.46</v>
      </c>
      <c r="D215" s="22">
        <f t="shared" si="7"/>
        <v>0.55632183908045973</v>
      </c>
      <c r="E215" s="19">
        <v>46</v>
      </c>
      <c r="F215" s="19">
        <v>53</v>
      </c>
      <c r="G215" s="19">
        <v>242</v>
      </c>
      <c r="H215" s="19">
        <v>192</v>
      </c>
      <c r="I215" s="22">
        <v>0</v>
      </c>
      <c r="K215" s="16">
        <v>29596</v>
      </c>
      <c r="L215">
        <v>0</v>
      </c>
    </row>
    <row r="216" spans="1:12">
      <c r="A216" s="21">
        <v>29597</v>
      </c>
      <c r="B216" s="19">
        <v>8.3000000000000007</v>
      </c>
      <c r="C216" s="22">
        <f t="shared" si="6"/>
        <v>0.46</v>
      </c>
      <c r="D216" s="22">
        <f t="shared" si="7"/>
        <v>0.55632183908045973</v>
      </c>
      <c r="E216" s="19">
        <v>46</v>
      </c>
      <c r="F216" s="19">
        <v>53</v>
      </c>
      <c r="G216" s="19">
        <v>242</v>
      </c>
      <c r="H216" s="19">
        <v>192</v>
      </c>
      <c r="I216" s="22">
        <v>0</v>
      </c>
      <c r="K216" s="16">
        <v>29597</v>
      </c>
      <c r="L216">
        <v>0</v>
      </c>
    </row>
    <row r="217" spans="1:12">
      <c r="A217" s="21">
        <v>29598</v>
      </c>
      <c r="B217" s="19">
        <v>8.5</v>
      </c>
      <c r="C217" s="22">
        <f t="shared" si="6"/>
        <v>0.46</v>
      </c>
      <c r="D217" s="22">
        <f t="shared" si="7"/>
        <v>0.55632183908045973</v>
      </c>
      <c r="E217" s="19">
        <v>46</v>
      </c>
      <c r="F217" s="19">
        <v>53</v>
      </c>
      <c r="G217" s="19">
        <v>242</v>
      </c>
      <c r="H217" s="19">
        <v>192</v>
      </c>
      <c r="I217" s="22">
        <v>0</v>
      </c>
      <c r="K217" s="16">
        <v>29598</v>
      </c>
      <c r="L217">
        <v>0</v>
      </c>
    </row>
    <row r="218" spans="1:12">
      <c r="A218" s="21">
        <v>29952</v>
      </c>
      <c r="B218" s="19">
        <v>8.6</v>
      </c>
      <c r="C218" s="22">
        <f t="shared" si="6"/>
        <v>0.46</v>
      </c>
      <c r="D218" s="22">
        <f t="shared" si="7"/>
        <v>0.55632183908045973</v>
      </c>
      <c r="E218" s="19">
        <v>46</v>
      </c>
      <c r="F218" s="19">
        <v>53</v>
      </c>
      <c r="G218" s="19">
        <v>242</v>
      </c>
      <c r="H218" s="19">
        <v>192</v>
      </c>
      <c r="I218" s="22">
        <v>0</v>
      </c>
      <c r="K218" s="16">
        <v>29952</v>
      </c>
      <c r="L218">
        <v>0</v>
      </c>
    </row>
    <row r="219" spans="1:12">
      <c r="A219" s="21">
        <v>29953</v>
      </c>
      <c r="B219" s="19">
        <v>8.9</v>
      </c>
      <c r="C219" s="22">
        <f t="shared" si="6"/>
        <v>0.46</v>
      </c>
      <c r="D219" s="22">
        <f t="shared" si="7"/>
        <v>0.55632183908045973</v>
      </c>
      <c r="E219" s="19">
        <v>46</v>
      </c>
      <c r="F219" s="19">
        <v>53</v>
      </c>
      <c r="G219" s="19">
        <v>242</v>
      </c>
      <c r="H219" s="19">
        <v>192</v>
      </c>
      <c r="I219" s="22">
        <v>0</v>
      </c>
      <c r="K219" s="16">
        <v>29953</v>
      </c>
      <c r="L219">
        <v>0</v>
      </c>
    </row>
    <row r="220" spans="1:12">
      <c r="A220" s="21">
        <v>29954</v>
      </c>
      <c r="B220" s="19">
        <v>9</v>
      </c>
      <c r="C220" s="22">
        <f t="shared" si="6"/>
        <v>0.46</v>
      </c>
      <c r="D220" s="22">
        <f t="shared" si="7"/>
        <v>0.55632183908045973</v>
      </c>
      <c r="E220" s="19">
        <v>46</v>
      </c>
      <c r="F220" s="19">
        <v>53</v>
      </c>
      <c r="G220" s="19">
        <v>242</v>
      </c>
      <c r="H220" s="19">
        <v>192</v>
      </c>
      <c r="I220" s="22">
        <v>0</v>
      </c>
      <c r="K220" s="16">
        <v>29954</v>
      </c>
      <c r="L220">
        <v>0</v>
      </c>
    </row>
    <row r="221" spans="1:12">
      <c r="A221" s="21">
        <v>29955</v>
      </c>
      <c r="B221" s="19">
        <v>9.3000000000000007</v>
      </c>
      <c r="C221" s="22">
        <f t="shared" si="6"/>
        <v>0.46</v>
      </c>
      <c r="D221" s="22">
        <f t="shared" si="7"/>
        <v>0.55632183908045973</v>
      </c>
      <c r="E221" s="19">
        <v>46</v>
      </c>
      <c r="F221" s="19">
        <v>53</v>
      </c>
      <c r="G221" s="19">
        <v>242</v>
      </c>
      <c r="H221" s="19">
        <v>192</v>
      </c>
      <c r="I221" s="22">
        <v>0</v>
      </c>
      <c r="K221" s="16">
        <v>29955</v>
      </c>
      <c r="L221">
        <v>0</v>
      </c>
    </row>
    <row r="222" spans="1:12">
      <c r="A222" s="21">
        <v>29956</v>
      </c>
      <c r="B222" s="19">
        <v>9.4</v>
      </c>
      <c r="C222" s="22">
        <f t="shared" si="6"/>
        <v>0.46</v>
      </c>
      <c r="D222" s="22">
        <f t="shared" si="7"/>
        <v>0.55632183908045973</v>
      </c>
      <c r="E222" s="19">
        <v>46</v>
      </c>
      <c r="F222" s="19">
        <v>53</v>
      </c>
      <c r="G222" s="19">
        <v>242</v>
      </c>
      <c r="H222" s="19">
        <v>192</v>
      </c>
      <c r="I222" s="22">
        <v>0</v>
      </c>
      <c r="K222" s="16">
        <v>29956</v>
      </c>
      <c r="L222">
        <v>0</v>
      </c>
    </row>
    <row r="223" spans="1:12">
      <c r="A223" s="21">
        <v>29957</v>
      </c>
      <c r="B223" s="19">
        <v>9.6</v>
      </c>
      <c r="C223" s="22">
        <f t="shared" si="6"/>
        <v>0.46</v>
      </c>
      <c r="D223" s="22">
        <f t="shared" si="7"/>
        <v>0.55632183908045973</v>
      </c>
      <c r="E223" s="19">
        <v>46</v>
      </c>
      <c r="F223" s="19">
        <v>53</v>
      </c>
      <c r="G223" s="19">
        <v>242</v>
      </c>
      <c r="H223" s="19">
        <v>192</v>
      </c>
      <c r="I223" s="22">
        <v>0</v>
      </c>
      <c r="K223" s="16">
        <v>29957</v>
      </c>
      <c r="L223">
        <v>0</v>
      </c>
    </row>
    <row r="224" spans="1:12">
      <c r="A224" s="21">
        <v>29958</v>
      </c>
      <c r="B224" s="19">
        <v>9.8000000000000007</v>
      </c>
      <c r="C224" s="22">
        <f t="shared" si="6"/>
        <v>0.46</v>
      </c>
      <c r="D224" s="22">
        <f t="shared" si="7"/>
        <v>0.55632183908045973</v>
      </c>
      <c r="E224" s="19">
        <v>46</v>
      </c>
      <c r="F224" s="19">
        <v>53</v>
      </c>
      <c r="G224" s="19">
        <v>242</v>
      </c>
      <c r="H224" s="19">
        <v>192</v>
      </c>
      <c r="I224" s="22">
        <v>0</v>
      </c>
      <c r="K224" s="16">
        <v>29958</v>
      </c>
      <c r="L224">
        <v>0</v>
      </c>
    </row>
    <row r="225" spans="1:12">
      <c r="A225" s="21">
        <v>29959</v>
      </c>
      <c r="B225" s="19">
        <v>9.8000000000000007</v>
      </c>
      <c r="C225" s="22">
        <f t="shared" si="6"/>
        <v>0.46</v>
      </c>
      <c r="D225" s="22">
        <f t="shared" si="7"/>
        <v>0.55632183908045973</v>
      </c>
      <c r="E225" s="19">
        <v>46</v>
      </c>
      <c r="F225" s="19">
        <v>53</v>
      </c>
      <c r="G225" s="19">
        <v>242</v>
      </c>
      <c r="H225" s="19">
        <v>192</v>
      </c>
      <c r="I225" s="22">
        <v>0</v>
      </c>
      <c r="K225" s="16">
        <v>29959</v>
      </c>
      <c r="L225">
        <v>0</v>
      </c>
    </row>
    <row r="226" spans="1:12">
      <c r="A226" s="21">
        <v>29960</v>
      </c>
      <c r="B226" s="19">
        <v>10.1</v>
      </c>
      <c r="C226" s="22">
        <f t="shared" si="6"/>
        <v>0.46</v>
      </c>
      <c r="D226" s="22">
        <f t="shared" si="7"/>
        <v>0.55632183908045973</v>
      </c>
      <c r="E226" s="19">
        <v>46</v>
      </c>
      <c r="F226" s="19">
        <v>53</v>
      </c>
      <c r="G226" s="19">
        <v>242</v>
      </c>
      <c r="H226" s="19">
        <v>192</v>
      </c>
      <c r="I226" s="22">
        <v>0</v>
      </c>
      <c r="K226" s="16">
        <v>29960</v>
      </c>
      <c r="L226">
        <v>0</v>
      </c>
    </row>
    <row r="227" spans="1:12">
      <c r="A227" s="21">
        <v>29961</v>
      </c>
      <c r="B227" s="19">
        <v>10.4</v>
      </c>
      <c r="C227" s="22">
        <f t="shared" si="6"/>
        <v>0.46</v>
      </c>
      <c r="D227" s="22">
        <f t="shared" si="7"/>
        <v>0.55632183908045973</v>
      </c>
      <c r="E227" s="19">
        <v>46</v>
      </c>
      <c r="F227" s="19">
        <v>53</v>
      </c>
      <c r="G227" s="19">
        <v>242</v>
      </c>
      <c r="H227" s="19">
        <v>192</v>
      </c>
      <c r="I227" s="22">
        <v>0</v>
      </c>
      <c r="K227" s="16">
        <v>29961</v>
      </c>
      <c r="L227">
        <v>0</v>
      </c>
    </row>
    <row r="228" spans="1:12">
      <c r="A228" s="21">
        <v>29962</v>
      </c>
      <c r="B228" s="19">
        <v>10.8</v>
      </c>
      <c r="C228" s="22">
        <f t="shared" si="6"/>
        <v>0.46</v>
      </c>
      <c r="D228" s="22">
        <f t="shared" si="7"/>
        <v>0.55632183908045973</v>
      </c>
      <c r="E228" s="19">
        <v>46</v>
      </c>
      <c r="F228" s="19">
        <v>53</v>
      </c>
      <c r="G228" s="19">
        <v>242</v>
      </c>
      <c r="H228" s="19">
        <v>192</v>
      </c>
      <c r="I228" s="22">
        <v>0</v>
      </c>
      <c r="K228" s="16">
        <v>29962</v>
      </c>
      <c r="L228">
        <v>0</v>
      </c>
    </row>
    <row r="229" spans="1:12">
      <c r="A229" s="21">
        <v>29963</v>
      </c>
      <c r="B229" s="19">
        <v>10.8</v>
      </c>
      <c r="C229" s="22">
        <f t="shared" si="6"/>
        <v>0.46</v>
      </c>
      <c r="D229" s="22">
        <f t="shared" si="7"/>
        <v>0.55632183908045973</v>
      </c>
      <c r="E229" s="19">
        <v>46</v>
      </c>
      <c r="F229" s="19">
        <v>53</v>
      </c>
      <c r="G229" s="19">
        <v>242</v>
      </c>
      <c r="H229" s="19">
        <v>192</v>
      </c>
      <c r="I229" s="22">
        <v>0</v>
      </c>
      <c r="K229" s="16">
        <v>29963</v>
      </c>
      <c r="L229">
        <v>0</v>
      </c>
    </row>
    <row r="230" spans="1:12">
      <c r="A230" s="21">
        <v>30317</v>
      </c>
      <c r="B230" s="19">
        <v>10.4</v>
      </c>
      <c r="C230" s="22">
        <f t="shared" si="6"/>
        <v>0.46</v>
      </c>
      <c r="D230" s="22">
        <f t="shared" si="7"/>
        <v>0.55632183908045973</v>
      </c>
      <c r="E230" s="19">
        <v>46</v>
      </c>
      <c r="F230" s="19">
        <v>53</v>
      </c>
      <c r="G230" s="19">
        <v>242</v>
      </c>
      <c r="H230" s="19">
        <v>192</v>
      </c>
      <c r="I230" s="24">
        <v>0</v>
      </c>
      <c r="K230" s="16">
        <v>30317</v>
      </c>
      <c r="L230">
        <v>0</v>
      </c>
    </row>
    <row r="231" spans="1:12">
      <c r="A231" s="21">
        <v>30318</v>
      </c>
      <c r="B231" s="19">
        <v>10.4</v>
      </c>
      <c r="C231" s="22">
        <f t="shared" si="6"/>
        <v>0.46</v>
      </c>
      <c r="D231" s="22">
        <f t="shared" si="7"/>
        <v>0.61839080459770113</v>
      </c>
      <c r="E231" s="19">
        <v>46</v>
      </c>
      <c r="F231" s="19">
        <v>54</v>
      </c>
      <c r="G231" s="19">
        <v>269</v>
      </c>
      <c r="H231" s="19">
        <v>166</v>
      </c>
      <c r="I231" s="22">
        <v>0</v>
      </c>
      <c r="K231" s="16">
        <v>30318</v>
      </c>
      <c r="L231">
        <v>0</v>
      </c>
    </row>
    <row r="232" spans="1:12">
      <c r="A232" s="21">
        <v>30319</v>
      </c>
      <c r="B232" s="19">
        <v>10.3</v>
      </c>
      <c r="C232" s="22">
        <f t="shared" si="6"/>
        <v>0.46</v>
      </c>
      <c r="D232" s="22">
        <f t="shared" si="7"/>
        <v>0.61839080459770113</v>
      </c>
      <c r="E232" s="19">
        <v>46</v>
      </c>
      <c r="F232" s="19">
        <v>54</v>
      </c>
      <c r="G232" s="19">
        <v>269</v>
      </c>
      <c r="H232" s="19">
        <v>166</v>
      </c>
      <c r="I232" s="22">
        <v>0</v>
      </c>
      <c r="K232" s="16">
        <v>30319</v>
      </c>
      <c r="L232">
        <v>0</v>
      </c>
    </row>
    <row r="233" spans="1:12">
      <c r="A233" s="21">
        <v>30320</v>
      </c>
      <c r="B233" s="19">
        <v>10.199999999999999</v>
      </c>
      <c r="C233" s="22">
        <f t="shared" si="6"/>
        <v>0.46</v>
      </c>
      <c r="D233" s="22">
        <f t="shared" si="7"/>
        <v>0.61839080459770113</v>
      </c>
      <c r="E233" s="19">
        <v>46</v>
      </c>
      <c r="F233" s="19">
        <v>54</v>
      </c>
      <c r="G233" s="19">
        <v>269</v>
      </c>
      <c r="H233" s="19">
        <v>166</v>
      </c>
      <c r="I233" s="22">
        <v>0</v>
      </c>
      <c r="K233" s="16">
        <v>30320</v>
      </c>
      <c r="L233">
        <v>0</v>
      </c>
    </row>
    <row r="234" spans="1:12">
      <c r="A234" s="21">
        <v>30321</v>
      </c>
      <c r="B234" s="19">
        <v>10.1</v>
      </c>
      <c r="C234" s="22">
        <f t="shared" si="6"/>
        <v>0.46</v>
      </c>
      <c r="D234" s="22">
        <f t="shared" si="7"/>
        <v>0.61839080459770113</v>
      </c>
      <c r="E234" s="19">
        <v>46</v>
      </c>
      <c r="F234" s="19">
        <v>54</v>
      </c>
      <c r="G234" s="19">
        <v>269</v>
      </c>
      <c r="H234" s="19">
        <v>166</v>
      </c>
      <c r="I234" s="22">
        <v>0</v>
      </c>
      <c r="K234" s="16">
        <v>30321</v>
      </c>
      <c r="L234">
        <v>0</v>
      </c>
    </row>
    <row r="235" spans="1:12">
      <c r="A235" s="21">
        <v>30322</v>
      </c>
      <c r="B235" s="19">
        <v>10.1</v>
      </c>
      <c r="C235" s="22">
        <f t="shared" si="6"/>
        <v>0.46</v>
      </c>
      <c r="D235" s="22">
        <f t="shared" si="7"/>
        <v>0.61839080459770113</v>
      </c>
      <c r="E235" s="19">
        <v>46</v>
      </c>
      <c r="F235" s="19">
        <v>54</v>
      </c>
      <c r="G235" s="19">
        <v>269</v>
      </c>
      <c r="H235" s="19">
        <v>166</v>
      </c>
      <c r="I235" s="22">
        <v>0</v>
      </c>
      <c r="K235" s="16">
        <v>30322</v>
      </c>
      <c r="L235">
        <v>0</v>
      </c>
    </row>
    <row r="236" spans="1:12">
      <c r="A236" s="21">
        <v>30323</v>
      </c>
      <c r="B236" s="19">
        <v>9.4</v>
      </c>
      <c r="C236" s="22">
        <f t="shared" si="6"/>
        <v>0.46</v>
      </c>
      <c r="D236" s="22">
        <f t="shared" si="7"/>
        <v>0.61839080459770113</v>
      </c>
      <c r="E236" s="19">
        <v>46</v>
      </c>
      <c r="F236" s="19">
        <v>54</v>
      </c>
      <c r="G236" s="19">
        <v>269</v>
      </c>
      <c r="H236" s="19">
        <v>166</v>
      </c>
      <c r="I236" s="22">
        <v>0</v>
      </c>
      <c r="K236" s="16">
        <v>30323</v>
      </c>
      <c r="L236">
        <v>0</v>
      </c>
    </row>
    <row r="237" spans="1:12">
      <c r="A237" s="21">
        <v>30324</v>
      </c>
      <c r="B237" s="19">
        <v>9.5</v>
      </c>
      <c r="C237" s="22">
        <f t="shared" si="6"/>
        <v>0.46</v>
      </c>
      <c r="D237" s="22">
        <f t="shared" si="7"/>
        <v>0.61839080459770113</v>
      </c>
      <c r="E237" s="19">
        <v>46</v>
      </c>
      <c r="F237" s="19">
        <v>54</v>
      </c>
      <c r="G237" s="19">
        <v>269</v>
      </c>
      <c r="H237" s="19">
        <v>166</v>
      </c>
      <c r="I237" s="22">
        <v>0</v>
      </c>
      <c r="K237" s="16">
        <v>30324</v>
      </c>
      <c r="L237">
        <v>0</v>
      </c>
    </row>
    <row r="238" spans="1:12">
      <c r="A238" s="21">
        <v>30325</v>
      </c>
      <c r="B238" s="19">
        <v>9.1999999999999993</v>
      </c>
      <c r="C238" s="22">
        <f t="shared" si="6"/>
        <v>0.46</v>
      </c>
      <c r="D238" s="22">
        <f t="shared" si="7"/>
        <v>0.61839080459770113</v>
      </c>
      <c r="E238" s="19">
        <v>46</v>
      </c>
      <c r="F238" s="19">
        <v>54</v>
      </c>
      <c r="G238" s="19">
        <v>269</v>
      </c>
      <c r="H238" s="19">
        <v>166</v>
      </c>
      <c r="I238" s="22">
        <v>0</v>
      </c>
      <c r="K238" s="16">
        <v>30325</v>
      </c>
      <c r="L238">
        <v>0</v>
      </c>
    </row>
    <row r="239" spans="1:12">
      <c r="A239" s="21">
        <v>30326</v>
      </c>
      <c r="B239" s="19">
        <v>8.8000000000000007</v>
      </c>
      <c r="C239" s="22">
        <f t="shared" si="6"/>
        <v>0.46</v>
      </c>
      <c r="D239" s="22">
        <f t="shared" si="7"/>
        <v>0.61839080459770113</v>
      </c>
      <c r="E239" s="19">
        <v>46</v>
      </c>
      <c r="F239" s="19">
        <v>54</v>
      </c>
      <c r="G239" s="19">
        <v>269</v>
      </c>
      <c r="H239" s="19">
        <v>166</v>
      </c>
      <c r="I239" s="22">
        <v>0</v>
      </c>
      <c r="K239" s="16">
        <v>30326</v>
      </c>
      <c r="L239">
        <v>0</v>
      </c>
    </row>
    <row r="240" spans="1:12">
      <c r="A240" s="21">
        <v>30327</v>
      </c>
      <c r="B240" s="19">
        <v>8.5</v>
      </c>
      <c r="C240" s="22">
        <f t="shared" si="6"/>
        <v>0.46</v>
      </c>
      <c r="D240" s="22">
        <f t="shared" si="7"/>
        <v>0.61839080459770113</v>
      </c>
      <c r="E240" s="19">
        <v>46</v>
      </c>
      <c r="F240" s="19">
        <v>54</v>
      </c>
      <c r="G240" s="19">
        <v>269</v>
      </c>
      <c r="H240" s="19">
        <v>166</v>
      </c>
      <c r="I240" s="22">
        <v>0</v>
      </c>
      <c r="K240" s="16">
        <v>30327</v>
      </c>
      <c r="L240">
        <v>0</v>
      </c>
    </row>
    <row r="241" spans="1:12">
      <c r="A241" s="21">
        <v>30328</v>
      </c>
      <c r="B241" s="19">
        <v>8.3000000000000007</v>
      </c>
      <c r="C241" s="22">
        <f t="shared" si="6"/>
        <v>0.46</v>
      </c>
      <c r="D241" s="22">
        <f t="shared" si="7"/>
        <v>0.61839080459770113</v>
      </c>
      <c r="E241" s="19">
        <v>46</v>
      </c>
      <c r="F241" s="19">
        <v>54</v>
      </c>
      <c r="G241" s="19">
        <v>269</v>
      </c>
      <c r="H241" s="19">
        <v>166</v>
      </c>
      <c r="I241" s="22">
        <v>0</v>
      </c>
      <c r="K241" s="16">
        <v>30328</v>
      </c>
      <c r="L241">
        <v>0</v>
      </c>
    </row>
    <row r="242" spans="1:12">
      <c r="A242" s="21">
        <v>30682</v>
      </c>
      <c r="B242" s="19">
        <v>8</v>
      </c>
      <c r="C242" s="22">
        <f t="shared" si="6"/>
        <v>0.46</v>
      </c>
      <c r="D242" s="22">
        <f t="shared" si="7"/>
        <v>0.61839080459770113</v>
      </c>
      <c r="E242" s="19">
        <v>46</v>
      </c>
      <c r="F242" s="19">
        <v>54</v>
      </c>
      <c r="G242" s="19">
        <v>269</v>
      </c>
      <c r="H242" s="19">
        <v>166</v>
      </c>
      <c r="I242" s="22">
        <v>0</v>
      </c>
      <c r="K242" s="16">
        <v>30682</v>
      </c>
      <c r="L242">
        <v>0</v>
      </c>
    </row>
    <row r="243" spans="1:12">
      <c r="A243" s="21">
        <v>30683</v>
      </c>
      <c r="B243" s="19">
        <v>7.8</v>
      </c>
      <c r="C243" s="22">
        <f t="shared" si="6"/>
        <v>0.46</v>
      </c>
      <c r="D243" s="22">
        <f t="shared" si="7"/>
        <v>0.61839080459770113</v>
      </c>
      <c r="E243" s="19">
        <v>46</v>
      </c>
      <c r="F243" s="19">
        <v>54</v>
      </c>
      <c r="G243" s="19">
        <v>269</v>
      </c>
      <c r="H243" s="19">
        <v>166</v>
      </c>
      <c r="I243" s="22">
        <v>0</v>
      </c>
      <c r="K243" s="16">
        <v>30683</v>
      </c>
      <c r="L243">
        <v>0</v>
      </c>
    </row>
    <row r="244" spans="1:12">
      <c r="A244" s="21">
        <v>30684</v>
      </c>
      <c r="B244" s="19">
        <v>7.8</v>
      </c>
      <c r="C244" s="22">
        <f t="shared" si="6"/>
        <v>0.46</v>
      </c>
      <c r="D244" s="22">
        <f t="shared" si="7"/>
        <v>0.61839080459770113</v>
      </c>
      <c r="E244" s="19">
        <v>46</v>
      </c>
      <c r="F244" s="19">
        <v>54</v>
      </c>
      <c r="G244" s="19">
        <v>269</v>
      </c>
      <c r="H244" s="19">
        <v>166</v>
      </c>
      <c r="I244" s="22">
        <v>0</v>
      </c>
      <c r="K244" s="16">
        <v>30684</v>
      </c>
      <c r="L244">
        <v>0</v>
      </c>
    </row>
    <row r="245" spans="1:12">
      <c r="A245" s="21">
        <v>30685</v>
      </c>
      <c r="B245" s="19">
        <v>7.7</v>
      </c>
      <c r="C245" s="22">
        <f t="shared" si="6"/>
        <v>0.46</v>
      </c>
      <c r="D245" s="22">
        <f t="shared" si="7"/>
        <v>0.61839080459770113</v>
      </c>
      <c r="E245" s="19">
        <v>46</v>
      </c>
      <c r="F245" s="19">
        <v>54</v>
      </c>
      <c r="G245" s="19">
        <v>269</v>
      </c>
      <c r="H245" s="19">
        <v>166</v>
      </c>
      <c r="I245" s="22">
        <v>0</v>
      </c>
      <c r="K245" s="16">
        <v>30685</v>
      </c>
      <c r="L245">
        <v>0</v>
      </c>
    </row>
    <row r="246" spans="1:12">
      <c r="A246" s="21">
        <v>30686</v>
      </c>
      <c r="B246" s="19">
        <v>7.4</v>
      </c>
      <c r="C246" s="22">
        <f t="shared" si="6"/>
        <v>0.46</v>
      </c>
      <c r="D246" s="22">
        <f t="shared" si="7"/>
        <v>0.61839080459770113</v>
      </c>
      <c r="E246" s="19">
        <v>46</v>
      </c>
      <c r="F246" s="19">
        <v>54</v>
      </c>
      <c r="G246" s="19">
        <v>269</v>
      </c>
      <c r="H246" s="19">
        <v>166</v>
      </c>
      <c r="I246" s="22">
        <v>0</v>
      </c>
      <c r="K246" s="16">
        <v>30686</v>
      </c>
      <c r="L246">
        <v>0</v>
      </c>
    </row>
    <row r="247" spans="1:12">
      <c r="A247" s="21">
        <v>30687</v>
      </c>
      <c r="B247" s="19">
        <v>7.2</v>
      </c>
      <c r="C247" s="22">
        <f t="shared" si="6"/>
        <v>0.46</v>
      </c>
      <c r="D247" s="22">
        <f t="shared" si="7"/>
        <v>0.61839080459770113</v>
      </c>
      <c r="E247" s="19">
        <v>46</v>
      </c>
      <c r="F247" s="19">
        <v>54</v>
      </c>
      <c r="G247" s="19">
        <v>269</v>
      </c>
      <c r="H247" s="19">
        <v>166</v>
      </c>
      <c r="I247" s="22">
        <v>0</v>
      </c>
      <c r="K247" s="16">
        <v>30687</v>
      </c>
      <c r="L247">
        <v>0</v>
      </c>
    </row>
    <row r="248" spans="1:12">
      <c r="A248" s="21">
        <v>30688</v>
      </c>
      <c r="B248" s="19">
        <v>7.5</v>
      </c>
      <c r="C248" s="22">
        <f t="shared" si="6"/>
        <v>0.46</v>
      </c>
      <c r="D248" s="22">
        <f t="shared" si="7"/>
        <v>0.61839080459770113</v>
      </c>
      <c r="E248" s="19">
        <v>46</v>
      </c>
      <c r="F248" s="19">
        <v>54</v>
      </c>
      <c r="G248" s="19">
        <v>269</v>
      </c>
      <c r="H248" s="19">
        <v>166</v>
      </c>
      <c r="I248" s="22">
        <v>0</v>
      </c>
      <c r="K248" s="16">
        <v>30688</v>
      </c>
      <c r="L248">
        <v>0</v>
      </c>
    </row>
    <row r="249" spans="1:12">
      <c r="A249" s="21">
        <v>30689</v>
      </c>
      <c r="B249" s="19">
        <v>7.5</v>
      </c>
      <c r="C249" s="22">
        <f t="shared" si="6"/>
        <v>0.46</v>
      </c>
      <c r="D249" s="22">
        <f t="shared" si="7"/>
        <v>0.61839080459770113</v>
      </c>
      <c r="E249" s="19">
        <v>46</v>
      </c>
      <c r="F249" s="19">
        <v>54</v>
      </c>
      <c r="G249" s="19">
        <v>269</v>
      </c>
      <c r="H249" s="19">
        <v>166</v>
      </c>
      <c r="I249" s="22">
        <v>0</v>
      </c>
      <c r="K249" s="16">
        <v>30689</v>
      </c>
      <c r="L249">
        <v>0</v>
      </c>
    </row>
    <row r="250" spans="1:12">
      <c r="A250" s="21">
        <v>30690</v>
      </c>
      <c r="B250" s="19">
        <v>7.3</v>
      </c>
      <c r="C250" s="22">
        <f t="shared" si="6"/>
        <v>0.46</v>
      </c>
      <c r="D250" s="22">
        <f t="shared" si="7"/>
        <v>0.61839080459770113</v>
      </c>
      <c r="E250" s="19">
        <v>46</v>
      </c>
      <c r="F250" s="19">
        <v>54</v>
      </c>
      <c r="G250" s="19">
        <v>269</v>
      </c>
      <c r="H250" s="19">
        <v>166</v>
      </c>
      <c r="I250" s="22">
        <v>0</v>
      </c>
      <c r="K250" s="16">
        <v>30690</v>
      </c>
      <c r="L250">
        <v>0</v>
      </c>
    </row>
    <row r="251" spans="1:12">
      <c r="A251" s="21">
        <v>30691</v>
      </c>
      <c r="B251" s="19">
        <v>7.4</v>
      </c>
      <c r="C251" s="22">
        <f t="shared" si="6"/>
        <v>0.46</v>
      </c>
      <c r="D251" s="22">
        <f t="shared" si="7"/>
        <v>0.61839080459770113</v>
      </c>
      <c r="E251" s="19">
        <v>46</v>
      </c>
      <c r="F251" s="19">
        <v>54</v>
      </c>
      <c r="G251" s="19">
        <v>269</v>
      </c>
      <c r="H251" s="19">
        <v>166</v>
      </c>
      <c r="I251" s="22">
        <v>0</v>
      </c>
      <c r="K251" s="16">
        <v>30691</v>
      </c>
      <c r="L251">
        <v>0</v>
      </c>
    </row>
    <row r="252" spans="1:12">
      <c r="A252" s="21">
        <v>30692</v>
      </c>
      <c r="B252" s="19">
        <v>7.2</v>
      </c>
      <c r="C252" s="22">
        <f t="shared" si="6"/>
        <v>0.46</v>
      </c>
      <c r="D252" s="22">
        <f t="shared" si="7"/>
        <v>0.61839080459770113</v>
      </c>
      <c r="E252" s="19">
        <v>46</v>
      </c>
      <c r="F252" s="19">
        <v>54</v>
      </c>
      <c r="G252" s="19">
        <v>269</v>
      </c>
      <c r="H252" s="19">
        <v>166</v>
      </c>
      <c r="I252" s="22">
        <v>0</v>
      </c>
      <c r="K252" s="16">
        <v>30692</v>
      </c>
      <c r="L252">
        <v>0</v>
      </c>
    </row>
    <row r="253" spans="1:12">
      <c r="A253" s="21">
        <v>30693</v>
      </c>
      <c r="B253" s="19">
        <v>7.3</v>
      </c>
      <c r="C253" s="22">
        <f t="shared" si="6"/>
        <v>0.46</v>
      </c>
      <c r="D253" s="22">
        <f t="shared" si="7"/>
        <v>0.61839080459770113</v>
      </c>
      <c r="E253" s="19">
        <v>46</v>
      </c>
      <c r="F253" s="19">
        <v>54</v>
      </c>
      <c r="G253" s="19">
        <v>269</v>
      </c>
      <c r="H253" s="19">
        <v>166</v>
      </c>
      <c r="I253" s="22">
        <v>0</v>
      </c>
      <c r="K253" s="16">
        <v>30693</v>
      </c>
      <c r="L253">
        <v>0</v>
      </c>
    </row>
    <row r="254" spans="1:12">
      <c r="A254" s="21">
        <v>31048</v>
      </c>
      <c r="B254" s="19">
        <v>7.3</v>
      </c>
      <c r="C254" s="22">
        <f t="shared" si="6"/>
        <v>0.46</v>
      </c>
      <c r="D254" s="22">
        <f t="shared" si="7"/>
        <v>0.61839080459770113</v>
      </c>
      <c r="E254" s="19">
        <v>46</v>
      </c>
      <c r="F254" s="19">
        <v>54</v>
      </c>
      <c r="G254" s="19">
        <v>269</v>
      </c>
      <c r="H254" s="19">
        <v>166</v>
      </c>
      <c r="I254" s="24">
        <v>0</v>
      </c>
      <c r="K254" s="16">
        <v>31048</v>
      </c>
      <c r="L254">
        <v>0</v>
      </c>
    </row>
    <row r="255" spans="1:12">
      <c r="A255" s="21">
        <v>31049</v>
      </c>
      <c r="B255" s="19">
        <v>7.2</v>
      </c>
      <c r="C255" s="22">
        <f t="shared" si="6"/>
        <v>0.47</v>
      </c>
      <c r="D255" s="22">
        <f t="shared" si="7"/>
        <v>0.58160919540229883</v>
      </c>
      <c r="E255" s="19">
        <v>47</v>
      </c>
      <c r="F255" s="19">
        <v>53</v>
      </c>
      <c r="G255" s="19">
        <v>253</v>
      </c>
      <c r="H255" s="19">
        <v>182</v>
      </c>
      <c r="I255" s="22">
        <v>0</v>
      </c>
      <c r="K255" s="16">
        <v>31049</v>
      </c>
      <c r="L255">
        <v>0</v>
      </c>
    </row>
    <row r="256" spans="1:12">
      <c r="A256" s="21">
        <v>31050</v>
      </c>
      <c r="B256" s="19">
        <v>7.2</v>
      </c>
      <c r="C256" s="22">
        <f t="shared" si="6"/>
        <v>0.47</v>
      </c>
      <c r="D256" s="22">
        <f t="shared" si="7"/>
        <v>0.58160919540229883</v>
      </c>
      <c r="E256" s="19">
        <v>47</v>
      </c>
      <c r="F256" s="19">
        <v>53</v>
      </c>
      <c r="G256" s="19">
        <v>253</v>
      </c>
      <c r="H256" s="19">
        <v>182</v>
      </c>
      <c r="I256" s="22">
        <v>0</v>
      </c>
      <c r="K256" s="16">
        <v>31050</v>
      </c>
      <c r="L256">
        <v>0</v>
      </c>
    </row>
    <row r="257" spans="1:12">
      <c r="A257" s="21">
        <v>31051</v>
      </c>
      <c r="B257" s="19">
        <v>7.3</v>
      </c>
      <c r="C257" s="22">
        <f t="shared" si="6"/>
        <v>0.47</v>
      </c>
      <c r="D257" s="22">
        <f t="shared" si="7"/>
        <v>0.58160919540229883</v>
      </c>
      <c r="E257" s="19">
        <v>47</v>
      </c>
      <c r="F257" s="19">
        <v>53</v>
      </c>
      <c r="G257" s="19">
        <v>253</v>
      </c>
      <c r="H257" s="19">
        <v>182</v>
      </c>
      <c r="I257" s="22">
        <v>0</v>
      </c>
      <c r="K257" s="16">
        <v>31051</v>
      </c>
      <c r="L257">
        <v>0</v>
      </c>
    </row>
    <row r="258" spans="1:12">
      <c r="A258" s="21">
        <v>31052</v>
      </c>
      <c r="B258" s="19">
        <v>7.2</v>
      </c>
      <c r="C258" s="22">
        <f t="shared" si="6"/>
        <v>0.47</v>
      </c>
      <c r="D258" s="22">
        <f t="shared" si="7"/>
        <v>0.58160919540229883</v>
      </c>
      <c r="E258" s="19">
        <v>47</v>
      </c>
      <c r="F258" s="19">
        <v>53</v>
      </c>
      <c r="G258" s="19">
        <v>253</v>
      </c>
      <c r="H258" s="19">
        <v>182</v>
      </c>
      <c r="I258" s="22">
        <v>0</v>
      </c>
      <c r="K258" s="16">
        <v>31052</v>
      </c>
      <c r="L258">
        <v>0</v>
      </c>
    </row>
    <row r="259" spans="1:12">
      <c r="A259" s="21">
        <v>31053</v>
      </c>
      <c r="B259" s="19">
        <v>7.4</v>
      </c>
      <c r="C259" s="22">
        <f t="shared" ref="C259:C322" si="8">(E259/100)</f>
        <v>0.47</v>
      </c>
      <c r="D259" s="22">
        <f t="shared" ref="D259:D322" si="9">G259/435</f>
        <v>0.58160919540229883</v>
      </c>
      <c r="E259" s="19">
        <v>47</v>
      </c>
      <c r="F259" s="19">
        <v>53</v>
      </c>
      <c r="G259" s="19">
        <v>253</v>
      </c>
      <c r="H259" s="19">
        <v>182</v>
      </c>
      <c r="I259" s="22">
        <v>0</v>
      </c>
      <c r="K259" s="16">
        <v>31053</v>
      </c>
      <c r="L259">
        <v>0</v>
      </c>
    </row>
    <row r="260" spans="1:12">
      <c r="A260" s="21">
        <v>31054</v>
      </c>
      <c r="B260" s="19">
        <v>7.4</v>
      </c>
      <c r="C260" s="22">
        <f t="shared" si="8"/>
        <v>0.47</v>
      </c>
      <c r="D260" s="22">
        <f t="shared" si="9"/>
        <v>0.58160919540229883</v>
      </c>
      <c r="E260" s="19">
        <v>47</v>
      </c>
      <c r="F260" s="19">
        <v>53</v>
      </c>
      <c r="G260" s="19">
        <v>253</v>
      </c>
      <c r="H260" s="19">
        <v>182</v>
      </c>
      <c r="I260" s="22">
        <v>0</v>
      </c>
      <c r="K260" s="16">
        <v>31054</v>
      </c>
      <c r="L260">
        <v>0</v>
      </c>
    </row>
    <row r="261" spans="1:12">
      <c r="A261" s="21">
        <v>31055</v>
      </c>
      <c r="B261" s="19">
        <v>7.1</v>
      </c>
      <c r="C261" s="22">
        <f t="shared" si="8"/>
        <v>0.47</v>
      </c>
      <c r="D261" s="22">
        <f t="shared" si="9"/>
        <v>0.58160919540229883</v>
      </c>
      <c r="E261" s="19">
        <v>47</v>
      </c>
      <c r="F261" s="19">
        <v>53</v>
      </c>
      <c r="G261" s="19">
        <v>253</v>
      </c>
      <c r="H261" s="19">
        <v>182</v>
      </c>
      <c r="I261" s="22">
        <v>0</v>
      </c>
      <c r="K261" s="16">
        <v>31055</v>
      </c>
      <c r="L261">
        <v>0</v>
      </c>
    </row>
    <row r="262" spans="1:12">
      <c r="A262" s="21">
        <v>31056</v>
      </c>
      <c r="B262" s="19">
        <v>7.1</v>
      </c>
      <c r="C262" s="22">
        <f t="shared" si="8"/>
        <v>0.47</v>
      </c>
      <c r="D262" s="22">
        <f t="shared" si="9"/>
        <v>0.58160919540229883</v>
      </c>
      <c r="E262" s="19">
        <v>47</v>
      </c>
      <c r="F262" s="19">
        <v>53</v>
      </c>
      <c r="G262" s="19">
        <v>253</v>
      </c>
      <c r="H262" s="19">
        <v>182</v>
      </c>
      <c r="I262" s="22">
        <v>0</v>
      </c>
      <c r="K262" s="16">
        <v>31056</v>
      </c>
      <c r="L262">
        <v>0</v>
      </c>
    </row>
    <row r="263" spans="1:12">
      <c r="A263" s="21">
        <v>31057</v>
      </c>
      <c r="B263" s="19">
        <v>7.1</v>
      </c>
      <c r="C263" s="22">
        <f t="shared" si="8"/>
        <v>0.47</v>
      </c>
      <c r="D263" s="22">
        <f t="shared" si="9"/>
        <v>0.58160919540229883</v>
      </c>
      <c r="E263" s="19">
        <v>47</v>
      </c>
      <c r="F263" s="19">
        <v>53</v>
      </c>
      <c r="G263" s="19">
        <v>253</v>
      </c>
      <c r="H263" s="19">
        <v>182</v>
      </c>
      <c r="I263" s="22">
        <v>0</v>
      </c>
      <c r="K263" s="16">
        <v>31057</v>
      </c>
      <c r="L263">
        <v>0</v>
      </c>
    </row>
    <row r="264" spans="1:12">
      <c r="A264" s="21">
        <v>31058</v>
      </c>
      <c r="B264" s="19">
        <v>7</v>
      </c>
      <c r="C264" s="22">
        <f t="shared" si="8"/>
        <v>0.47</v>
      </c>
      <c r="D264" s="22">
        <f t="shared" si="9"/>
        <v>0.58160919540229883</v>
      </c>
      <c r="E264" s="19">
        <v>47</v>
      </c>
      <c r="F264" s="19">
        <v>53</v>
      </c>
      <c r="G264" s="19">
        <v>253</v>
      </c>
      <c r="H264" s="19">
        <v>182</v>
      </c>
      <c r="I264" s="22">
        <v>0</v>
      </c>
      <c r="K264" s="16">
        <v>31058</v>
      </c>
      <c r="L264">
        <v>0</v>
      </c>
    </row>
    <row r="265" spans="1:12">
      <c r="A265" s="21">
        <v>31059</v>
      </c>
      <c r="B265" s="19">
        <v>7</v>
      </c>
      <c r="C265" s="22">
        <f t="shared" si="8"/>
        <v>0.47</v>
      </c>
      <c r="D265" s="22">
        <f t="shared" si="9"/>
        <v>0.58160919540229883</v>
      </c>
      <c r="E265" s="19">
        <v>47</v>
      </c>
      <c r="F265" s="19">
        <v>53</v>
      </c>
      <c r="G265" s="19">
        <v>253</v>
      </c>
      <c r="H265" s="19">
        <v>182</v>
      </c>
      <c r="I265" s="22">
        <v>0</v>
      </c>
      <c r="K265" s="16">
        <v>31059</v>
      </c>
      <c r="L265">
        <v>0</v>
      </c>
    </row>
    <row r="266" spans="1:12">
      <c r="A266" s="21">
        <v>31413</v>
      </c>
      <c r="B266" s="19">
        <v>6.7</v>
      </c>
      <c r="C266" s="22">
        <f t="shared" si="8"/>
        <v>0.47</v>
      </c>
      <c r="D266" s="22">
        <f t="shared" si="9"/>
        <v>0.58160919540229883</v>
      </c>
      <c r="E266" s="19">
        <v>47</v>
      </c>
      <c r="F266" s="19">
        <v>53</v>
      </c>
      <c r="G266" s="19">
        <v>253</v>
      </c>
      <c r="H266" s="19">
        <v>182</v>
      </c>
      <c r="I266" s="22">
        <v>0</v>
      </c>
      <c r="K266" s="16">
        <v>31413</v>
      </c>
      <c r="L266">
        <v>0</v>
      </c>
    </row>
    <row r="267" spans="1:12">
      <c r="A267" s="21">
        <v>31414</v>
      </c>
      <c r="B267" s="19">
        <v>7.2</v>
      </c>
      <c r="C267" s="22">
        <f t="shared" si="8"/>
        <v>0.47</v>
      </c>
      <c r="D267" s="22">
        <f t="shared" si="9"/>
        <v>0.58160919540229883</v>
      </c>
      <c r="E267" s="19">
        <v>47</v>
      </c>
      <c r="F267" s="19">
        <v>53</v>
      </c>
      <c r="G267" s="19">
        <v>253</v>
      </c>
      <c r="H267" s="19">
        <v>182</v>
      </c>
      <c r="I267" s="22">
        <v>0</v>
      </c>
      <c r="K267" s="16">
        <v>31414</v>
      </c>
      <c r="L267">
        <v>0</v>
      </c>
    </row>
    <row r="268" spans="1:12">
      <c r="A268" s="21">
        <v>31415</v>
      </c>
      <c r="B268" s="19">
        <v>7.2</v>
      </c>
      <c r="C268" s="22">
        <f t="shared" si="8"/>
        <v>0.47</v>
      </c>
      <c r="D268" s="22">
        <f t="shared" si="9"/>
        <v>0.58160919540229883</v>
      </c>
      <c r="E268" s="19">
        <v>47</v>
      </c>
      <c r="F268" s="19">
        <v>53</v>
      </c>
      <c r="G268" s="19">
        <v>253</v>
      </c>
      <c r="H268" s="19">
        <v>182</v>
      </c>
      <c r="I268" s="22">
        <v>0</v>
      </c>
      <c r="K268" s="16">
        <v>31415</v>
      </c>
      <c r="L268">
        <v>0</v>
      </c>
    </row>
    <row r="269" spans="1:12">
      <c r="A269" s="21">
        <v>31416</v>
      </c>
      <c r="B269" s="19">
        <v>7.1</v>
      </c>
      <c r="C269" s="22">
        <f t="shared" si="8"/>
        <v>0.47</v>
      </c>
      <c r="D269" s="22">
        <f t="shared" si="9"/>
        <v>0.58160919540229883</v>
      </c>
      <c r="E269" s="19">
        <v>47</v>
      </c>
      <c r="F269" s="19">
        <v>53</v>
      </c>
      <c r="G269" s="19">
        <v>253</v>
      </c>
      <c r="H269" s="19">
        <v>182</v>
      </c>
      <c r="I269" s="22">
        <v>0</v>
      </c>
      <c r="K269" s="16">
        <v>31416</v>
      </c>
      <c r="L269">
        <v>0</v>
      </c>
    </row>
    <row r="270" spans="1:12">
      <c r="A270" s="21">
        <v>31417</v>
      </c>
      <c r="B270" s="19">
        <v>7.2</v>
      </c>
      <c r="C270" s="22">
        <f t="shared" si="8"/>
        <v>0.47</v>
      </c>
      <c r="D270" s="22">
        <f t="shared" si="9"/>
        <v>0.58160919540229883</v>
      </c>
      <c r="E270" s="19">
        <v>47</v>
      </c>
      <c r="F270" s="19">
        <v>53</v>
      </c>
      <c r="G270" s="19">
        <v>253</v>
      </c>
      <c r="H270" s="19">
        <v>182</v>
      </c>
      <c r="I270" s="22">
        <v>0</v>
      </c>
      <c r="K270" s="16">
        <v>31417</v>
      </c>
      <c r="L270">
        <v>0</v>
      </c>
    </row>
    <row r="271" spans="1:12">
      <c r="A271" s="21">
        <v>31418</v>
      </c>
      <c r="B271" s="19">
        <v>7.2</v>
      </c>
      <c r="C271" s="22">
        <f t="shared" si="8"/>
        <v>0.47</v>
      </c>
      <c r="D271" s="22">
        <f t="shared" si="9"/>
        <v>0.58160919540229883</v>
      </c>
      <c r="E271" s="19">
        <v>47</v>
      </c>
      <c r="F271" s="19">
        <v>53</v>
      </c>
      <c r="G271" s="19">
        <v>253</v>
      </c>
      <c r="H271" s="19">
        <v>182</v>
      </c>
      <c r="I271" s="22">
        <v>0</v>
      </c>
      <c r="K271" s="16">
        <v>31418</v>
      </c>
      <c r="L271">
        <v>0</v>
      </c>
    </row>
    <row r="272" spans="1:12">
      <c r="A272" s="21">
        <v>31419</v>
      </c>
      <c r="B272" s="19">
        <v>7</v>
      </c>
      <c r="C272" s="22">
        <f t="shared" si="8"/>
        <v>0.47</v>
      </c>
      <c r="D272" s="22">
        <f t="shared" si="9"/>
        <v>0.58160919540229883</v>
      </c>
      <c r="E272" s="19">
        <v>47</v>
      </c>
      <c r="F272" s="19">
        <v>53</v>
      </c>
      <c r="G272" s="19">
        <v>253</v>
      </c>
      <c r="H272" s="19">
        <v>182</v>
      </c>
      <c r="I272" s="22">
        <v>0</v>
      </c>
      <c r="K272" s="16">
        <v>31419</v>
      </c>
      <c r="L272">
        <v>0</v>
      </c>
    </row>
    <row r="273" spans="1:12">
      <c r="A273" s="21">
        <v>31420</v>
      </c>
      <c r="B273" s="19">
        <v>6.9</v>
      </c>
      <c r="C273" s="22">
        <f t="shared" si="8"/>
        <v>0.47</v>
      </c>
      <c r="D273" s="22">
        <f t="shared" si="9"/>
        <v>0.58160919540229883</v>
      </c>
      <c r="E273" s="19">
        <v>47</v>
      </c>
      <c r="F273" s="19">
        <v>53</v>
      </c>
      <c r="G273" s="19">
        <v>253</v>
      </c>
      <c r="H273" s="19">
        <v>182</v>
      </c>
      <c r="I273" s="22">
        <v>0</v>
      </c>
      <c r="K273" s="16">
        <v>31420</v>
      </c>
      <c r="L273">
        <v>0</v>
      </c>
    </row>
    <row r="274" spans="1:12">
      <c r="A274" s="21">
        <v>31421</v>
      </c>
      <c r="B274" s="19">
        <v>7</v>
      </c>
      <c r="C274" s="22">
        <f t="shared" si="8"/>
        <v>0.47</v>
      </c>
      <c r="D274" s="22">
        <f t="shared" si="9"/>
        <v>0.58160919540229883</v>
      </c>
      <c r="E274" s="19">
        <v>47</v>
      </c>
      <c r="F274" s="19">
        <v>53</v>
      </c>
      <c r="G274" s="19">
        <v>253</v>
      </c>
      <c r="H274" s="19">
        <v>182</v>
      </c>
      <c r="I274" s="22">
        <v>0</v>
      </c>
      <c r="K274" s="16">
        <v>31421</v>
      </c>
      <c r="L274">
        <v>0</v>
      </c>
    </row>
    <row r="275" spans="1:12">
      <c r="A275" s="21">
        <v>31422</v>
      </c>
      <c r="B275" s="19">
        <v>7</v>
      </c>
      <c r="C275" s="22">
        <f t="shared" si="8"/>
        <v>0.47</v>
      </c>
      <c r="D275" s="22">
        <f t="shared" si="9"/>
        <v>0.58160919540229883</v>
      </c>
      <c r="E275" s="19">
        <v>47</v>
      </c>
      <c r="F275" s="19">
        <v>53</v>
      </c>
      <c r="G275" s="19">
        <v>253</v>
      </c>
      <c r="H275" s="19">
        <v>182</v>
      </c>
      <c r="I275" s="22">
        <v>0</v>
      </c>
      <c r="K275" s="16">
        <v>31422</v>
      </c>
      <c r="L275">
        <v>0</v>
      </c>
    </row>
    <row r="276" spans="1:12">
      <c r="A276" s="21">
        <v>31423</v>
      </c>
      <c r="B276" s="19">
        <v>6.9</v>
      </c>
      <c r="C276" s="22">
        <f t="shared" si="8"/>
        <v>0.47</v>
      </c>
      <c r="D276" s="22">
        <f t="shared" si="9"/>
        <v>0.58160919540229883</v>
      </c>
      <c r="E276" s="19">
        <v>47</v>
      </c>
      <c r="F276" s="19">
        <v>53</v>
      </c>
      <c r="G276" s="19">
        <v>253</v>
      </c>
      <c r="H276" s="19">
        <v>182</v>
      </c>
      <c r="I276" s="22">
        <v>0</v>
      </c>
      <c r="K276" s="16">
        <v>31423</v>
      </c>
      <c r="L276">
        <v>0</v>
      </c>
    </row>
    <row r="277" spans="1:12">
      <c r="A277" s="21">
        <v>31424</v>
      </c>
      <c r="B277" s="19">
        <v>6.6</v>
      </c>
      <c r="C277" s="22">
        <f t="shared" si="8"/>
        <v>0.47</v>
      </c>
      <c r="D277" s="22">
        <f t="shared" si="9"/>
        <v>0.58160919540229883</v>
      </c>
      <c r="E277" s="19">
        <v>47</v>
      </c>
      <c r="F277" s="19">
        <v>53</v>
      </c>
      <c r="G277" s="19">
        <v>253</v>
      </c>
      <c r="H277" s="19">
        <v>182</v>
      </c>
      <c r="I277" s="22">
        <v>0</v>
      </c>
      <c r="K277" s="16">
        <v>31424</v>
      </c>
      <c r="L277">
        <v>0</v>
      </c>
    </row>
    <row r="278" spans="1:12">
      <c r="A278" s="21">
        <v>31778</v>
      </c>
      <c r="B278" s="19">
        <v>6.6</v>
      </c>
      <c r="C278" s="22">
        <f t="shared" si="8"/>
        <v>0.47</v>
      </c>
      <c r="D278" s="22">
        <f t="shared" si="9"/>
        <v>0.58160919540229883</v>
      </c>
      <c r="E278" s="19">
        <v>47</v>
      </c>
      <c r="F278" s="19">
        <v>53</v>
      </c>
      <c r="G278" s="19">
        <v>253</v>
      </c>
      <c r="H278" s="19">
        <v>182</v>
      </c>
      <c r="I278" s="24">
        <v>0</v>
      </c>
      <c r="K278" s="16">
        <v>31778</v>
      </c>
      <c r="L278">
        <v>0</v>
      </c>
    </row>
    <row r="279" spans="1:12">
      <c r="A279" s="21">
        <v>31779</v>
      </c>
      <c r="B279" s="19">
        <v>6.6</v>
      </c>
      <c r="C279" s="22">
        <f t="shared" si="8"/>
        <v>0.55000000000000004</v>
      </c>
      <c r="D279" s="22">
        <f t="shared" si="9"/>
        <v>0.59310344827586203</v>
      </c>
      <c r="E279" s="19">
        <v>55</v>
      </c>
      <c r="F279" s="19">
        <v>45</v>
      </c>
      <c r="G279" s="19">
        <v>258</v>
      </c>
      <c r="H279" s="19">
        <v>177</v>
      </c>
      <c r="I279" s="22">
        <v>0</v>
      </c>
      <c r="K279" s="16">
        <v>31779</v>
      </c>
      <c r="L279">
        <v>0</v>
      </c>
    </row>
    <row r="280" spans="1:12">
      <c r="A280" s="21">
        <v>31780</v>
      </c>
      <c r="B280" s="19">
        <v>6.6</v>
      </c>
      <c r="C280" s="22">
        <f t="shared" si="8"/>
        <v>0.55000000000000004</v>
      </c>
      <c r="D280" s="22">
        <f t="shared" si="9"/>
        <v>0.59310344827586203</v>
      </c>
      <c r="E280" s="19">
        <v>55</v>
      </c>
      <c r="F280" s="19">
        <v>45</v>
      </c>
      <c r="G280" s="19">
        <v>258</v>
      </c>
      <c r="H280" s="19">
        <v>177</v>
      </c>
      <c r="I280" s="22">
        <v>0</v>
      </c>
      <c r="K280" s="16">
        <v>31780</v>
      </c>
      <c r="L280">
        <v>0</v>
      </c>
    </row>
    <row r="281" spans="1:12">
      <c r="A281" s="21">
        <v>31781</v>
      </c>
      <c r="B281" s="19">
        <v>6.3</v>
      </c>
      <c r="C281" s="22">
        <f t="shared" si="8"/>
        <v>0.55000000000000004</v>
      </c>
      <c r="D281" s="22">
        <f t="shared" si="9"/>
        <v>0.59310344827586203</v>
      </c>
      <c r="E281" s="19">
        <v>55</v>
      </c>
      <c r="F281" s="19">
        <v>45</v>
      </c>
      <c r="G281" s="19">
        <v>258</v>
      </c>
      <c r="H281" s="19">
        <v>177</v>
      </c>
      <c r="I281" s="22">
        <v>0</v>
      </c>
      <c r="K281" s="16">
        <v>31781</v>
      </c>
      <c r="L281">
        <v>0</v>
      </c>
    </row>
    <row r="282" spans="1:12">
      <c r="A282" s="21">
        <v>31782</v>
      </c>
      <c r="B282" s="19">
        <v>6.3</v>
      </c>
      <c r="C282" s="22">
        <f t="shared" si="8"/>
        <v>0.55000000000000004</v>
      </c>
      <c r="D282" s="22">
        <f t="shared" si="9"/>
        <v>0.59310344827586203</v>
      </c>
      <c r="E282" s="19">
        <v>55</v>
      </c>
      <c r="F282" s="19">
        <v>45</v>
      </c>
      <c r="G282" s="19">
        <v>258</v>
      </c>
      <c r="H282" s="19">
        <v>177</v>
      </c>
      <c r="I282" s="22">
        <v>0</v>
      </c>
      <c r="K282" s="16">
        <v>31782</v>
      </c>
      <c r="L282">
        <v>0</v>
      </c>
    </row>
    <row r="283" spans="1:12">
      <c r="A283" s="21">
        <v>31783</v>
      </c>
      <c r="B283" s="19">
        <v>6.2</v>
      </c>
      <c r="C283" s="22">
        <f t="shared" si="8"/>
        <v>0.55000000000000004</v>
      </c>
      <c r="D283" s="22">
        <f t="shared" si="9"/>
        <v>0.59310344827586203</v>
      </c>
      <c r="E283" s="19">
        <v>55</v>
      </c>
      <c r="F283" s="19">
        <v>45</v>
      </c>
      <c r="G283" s="19">
        <v>258</v>
      </c>
      <c r="H283" s="19">
        <v>177</v>
      </c>
      <c r="I283" s="22">
        <v>0</v>
      </c>
      <c r="K283" s="16">
        <v>31783</v>
      </c>
      <c r="L283">
        <v>0</v>
      </c>
    </row>
    <row r="284" spans="1:12">
      <c r="A284" s="21">
        <v>31784</v>
      </c>
      <c r="B284" s="19">
        <v>6.1</v>
      </c>
      <c r="C284" s="22">
        <f t="shared" si="8"/>
        <v>0.55000000000000004</v>
      </c>
      <c r="D284" s="22">
        <f t="shared" si="9"/>
        <v>0.59310344827586203</v>
      </c>
      <c r="E284" s="19">
        <v>55</v>
      </c>
      <c r="F284" s="19">
        <v>45</v>
      </c>
      <c r="G284" s="19">
        <v>258</v>
      </c>
      <c r="H284" s="19">
        <v>177</v>
      </c>
      <c r="I284" s="22">
        <v>0</v>
      </c>
      <c r="K284" s="16">
        <v>31784</v>
      </c>
      <c r="L284">
        <v>0</v>
      </c>
    </row>
    <row r="285" spans="1:12">
      <c r="A285" s="21">
        <v>31785</v>
      </c>
      <c r="B285" s="19">
        <v>6</v>
      </c>
      <c r="C285" s="22">
        <f t="shared" si="8"/>
        <v>0.55000000000000004</v>
      </c>
      <c r="D285" s="22">
        <f t="shared" si="9"/>
        <v>0.59310344827586203</v>
      </c>
      <c r="E285" s="19">
        <v>55</v>
      </c>
      <c r="F285" s="19">
        <v>45</v>
      </c>
      <c r="G285" s="19">
        <v>258</v>
      </c>
      <c r="H285" s="19">
        <v>177</v>
      </c>
      <c r="I285" s="22">
        <v>0</v>
      </c>
      <c r="K285" s="16">
        <v>31785</v>
      </c>
      <c r="L285">
        <v>0</v>
      </c>
    </row>
    <row r="286" spans="1:12">
      <c r="A286" s="21">
        <v>31786</v>
      </c>
      <c r="B286" s="19">
        <v>5.9</v>
      </c>
      <c r="C286" s="22">
        <f t="shared" si="8"/>
        <v>0.55000000000000004</v>
      </c>
      <c r="D286" s="22">
        <f t="shared" si="9"/>
        <v>0.59310344827586203</v>
      </c>
      <c r="E286" s="19">
        <v>55</v>
      </c>
      <c r="F286" s="19">
        <v>45</v>
      </c>
      <c r="G286" s="19">
        <v>258</v>
      </c>
      <c r="H286" s="19">
        <v>177</v>
      </c>
      <c r="I286" s="22">
        <v>0</v>
      </c>
      <c r="K286" s="16">
        <v>31786</v>
      </c>
      <c r="L286">
        <v>0</v>
      </c>
    </row>
    <row r="287" spans="1:12">
      <c r="A287" s="21">
        <v>31787</v>
      </c>
      <c r="B287" s="19">
        <v>6</v>
      </c>
      <c r="C287" s="22">
        <f t="shared" si="8"/>
        <v>0.55000000000000004</v>
      </c>
      <c r="D287" s="22">
        <f t="shared" si="9"/>
        <v>0.59310344827586203</v>
      </c>
      <c r="E287" s="19">
        <v>55</v>
      </c>
      <c r="F287" s="19">
        <v>45</v>
      </c>
      <c r="G287" s="19">
        <v>258</v>
      </c>
      <c r="H287" s="19">
        <v>177</v>
      </c>
      <c r="I287" s="22">
        <v>0</v>
      </c>
      <c r="K287" s="16">
        <v>31787</v>
      </c>
      <c r="L287">
        <v>0</v>
      </c>
    </row>
    <row r="288" spans="1:12">
      <c r="A288" s="21">
        <v>31788</v>
      </c>
      <c r="B288" s="19">
        <v>5.8</v>
      </c>
      <c r="C288" s="22">
        <f t="shared" si="8"/>
        <v>0.55000000000000004</v>
      </c>
      <c r="D288" s="22">
        <f t="shared" si="9"/>
        <v>0.59310344827586203</v>
      </c>
      <c r="E288" s="19">
        <v>55</v>
      </c>
      <c r="F288" s="19">
        <v>45</v>
      </c>
      <c r="G288" s="19">
        <v>258</v>
      </c>
      <c r="H288" s="19">
        <v>177</v>
      </c>
      <c r="I288" s="22">
        <v>0</v>
      </c>
      <c r="K288" s="16">
        <v>31788</v>
      </c>
      <c r="L288">
        <v>0</v>
      </c>
    </row>
    <row r="289" spans="1:12">
      <c r="A289" s="21">
        <v>31789</v>
      </c>
      <c r="B289" s="19">
        <v>5.7</v>
      </c>
      <c r="C289" s="22">
        <f t="shared" si="8"/>
        <v>0.55000000000000004</v>
      </c>
      <c r="D289" s="22">
        <f t="shared" si="9"/>
        <v>0.59310344827586203</v>
      </c>
      <c r="E289" s="19">
        <v>55</v>
      </c>
      <c r="F289" s="19">
        <v>45</v>
      </c>
      <c r="G289" s="19">
        <v>258</v>
      </c>
      <c r="H289" s="19">
        <v>177</v>
      </c>
      <c r="I289" s="22">
        <v>0</v>
      </c>
      <c r="K289" s="16">
        <v>31789</v>
      </c>
      <c r="L289">
        <v>0</v>
      </c>
    </row>
    <row r="290" spans="1:12">
      <c r="A290" s="21">
        <v>32143</v>
      </c>
      <c r="B290" s="19">
        <v>5.7</v>
      </c>
      <c r="C290" s="22">
        <f t="shared" si="8"/>
        <v>0.55000000000000004</v>
      </c>
      <c r="D290" s="22">
        <f t="shared" si="9"/>
        <v>0.59310344827586203</v>
      </c>
      <c r="E290" s="19">
        <v>55</v>
      </c>
      <c r="F290" s="19">
        <v>45</v>
      </c>
      <c r="G290" s="19">
        <v>258</v>
      </c>
      <c r="H290" s="19">
        <v>177</v>
      </c>
      <c r="I290" s="22">
        <v>0</v>
      </c>
      <c r="K290" s="16">
        <v>32143</v>
      </c>
      <c r="L290">
        <v>0</v>
      </c>
    </row>
    <row r="291" spans="1:12">
      <c r="A291" s="21">
        <v>32144</v>
      </c>
      <c r="B291" s="19">
        <v>5.7</v>
      </c>
      <c r="C291" s="22">
        <f t="shared" si="8"/>
        <v>0.55000000000000004</v>
      </c>
      <c r="D291" s="22">
        <f t="shared" si="9"/>
        <v>0.59310344827586203</v>
      </c>
      <c r="E291" s="19">
        <v>55</v>
      </c>
      <c r="F291" s="19">
        <v>45</v>
      </c>
      <c r="G291" s="19">
        <v>258</v>
      </c>
      <c r="H291" s="19">
        <v>177</v>
      </c>
      <c r="I291" s="22">
        <v>0</v>
      </c>
      <c r="K291" s="16">
        <v>32144</v>
      </c>
      <c r="L291">
        <v>0</v>
      </c>
    </row>
    <row r="292" spans="1:12">
      <c r="A292" s="21">
        <v>32145</v>
      </c>
      <c r="B292" s="19">
        <v>5.7</v>
      </c>
      <c r="C292" s="22">
        <f t="shared" si="8"/>
        <v>0.55000000000000004</v>
      </c>
      <c r="D292" s="22">
        <f t="shared" si="9"/>
        <v>0.59310344827586203</v>
      </c>
      <c r="E292" s="19">
        <v>55</v>
      </c>
      <c r="F292" s="19">
        <v>45</v>
      </c>
      <c r="G292" s="19">
        <v>258</v>
      </c>
      <c r="H292" s="19">
        <v>177</v>
      </c>
      <c r="I292" s="22">
        <v>0</v>
      </c>
      <c r="K292" s="16">
        <v>32145</v>
      </c>
      <c r="L292">
        <v>0</v>
      </c>
    </row>
    <row r="293" spans="1:12">
      <c r="A293" s="21">
        <v>32146</v>
      </c>
      <c r="B293" s="19">
        <v>5.4</v>
      </c>
      <c r="C293" s="22">
        <f t="shared" si="8"/>
        <v>0.55000000000000004</v>
      </c>
      <c r="D293" s="22">
        <f t="shared" si="9"/>
        <v>0.59310344827586203</v>
      </c>
      <c r="E293" s="19">
        <v>55</v>
      </c>
      <c r="F293" s="19">
        <v>45</v>
      </c>
      <c r="G293" s="19">
        <v>258</v>
      </c>
      <c r="H293" s="19">
        <v>177</v>
      </c>
      <c r="I293" s="22">
        <v>0</v>
      </c>
      <c r="K293" s="16">
        <v>32146</v>
      </c>
      <c r="L293">
        <v>0</v>
      </c>
    </row>
    <row r="294" spans="1:12">
      <c r="A294" s="21">
        <v>32147</v>
      </c>
      <c r="B294" s="19">
        <v>5.6</v>
      </c>
      <c r="C294" s="22">
        <f t="shared" si="8"/>
        <v>0.55000000000000004</v>
      </c>
      <c r="D294" s="22">
        <f t="shared" si="9"/>
        <v>0.59310344827586203</v>
      </c>
      <c r="E294" s="19">
        <v>55</v>
      </c>
      <c r="F294" s="19">
        <v>45</v>
      </c>
      <c r="G294" s="19">
        <v>258</v>
      </c>
      <c r="H294" s="19">
        <v>177</v>
      </c>
      <c r="I294" s="22">
        <v>0</v>
      </c>
      <c r="K294" s="16">
        <v>32147</v>
      </c>
      <c r="L294">
        <v>0</v>
      </c>
    </row>
    <row r="295" spans="1:12">
      <c r="A295" s="21">
        <v>32148</v>
      </c>
      <c r="B295" s="19">
        <v>5.4</v>
      </c>
      <c r="C295" s="22">
        <f t="shared" si="8"/>
        <v>0.55000000000000004</v>
      </c>
      <c r="D295" s="22">
        <f t="shared" si="9"/>
        <v>0.59310344827586203</v>
      </c>
      <c r="E295" s="19">
        <v>55</v>
      </c>
      <c r="F295" s="19">
        <v>45</v>
      </c>
      <c r="G295" s="19">
        <v>258</v>
      </c>
      <c r="H295" s="19">
        <v>177</v>
      </c>
      <c r="I295" s="22">
        <v>0</v>
      </c>
      <c r="K295" s="16">
        <v>32148</v>
      </c>
      <c r="L295">
        <v>0</v>
      </c>
    </row>
    <row r="296" spans="1:12">
      <c r="A296" s="21">
        <v>32149</v>
      </c>
      <c r="B296" s="19">
        <v>5.4</v>
      </c>
      <c r="C296" s="22">
        <f t="shared" si="8"/>
        <v>0.55000000000000004</v>
      </c>
      <c r="D296" s="22">
        <f t="shared" si="9"/>
        <v>0.59310344827586203</v>
      </c>
      <c r="E296" s="19">
        <v>55</v>
      </c>
      <c r="F296" s="19">
        <v>45</v>
      </c>
      <c r="G296" s="19">
        <v>258</v>
      </c>
      <c r="H296" s="19">
        <v>177</v>
      </c>
      <c r="I296" s="22">
        <v>0</v>
      </c>
      <c r="K296" s="16">
        <v>32149</v>
      </c>
      <c r="L296">
        <v>0</v>
      </c>
    </row>
    <row r="297" spans="1:12">
      <c r="A297" s="21">
        <v>32150</v>
      </c>
      <c r="B297" s="19">
        <v>5.6</v>
      </c>
      <c r="C297" s="22">
        <f t="shared" si="8"/>
        <v>0.55000000000000004</v>
      </c>
      <c r="D297" s="22">
        <f t="shared" si="9"/>
        <v>0.59310344827586203</v>
      </c>
      <c r="E297" s="19">
        <v>55</v>
      </c>
      <c r="F297" s="19">
        <v>45</v>
      </c>
      <c r="G297" s="19">
        <v>258</v>
      </c>
      <c r="H297" s="19">
        <v>177</v>
      </c>
      <c r="I297" s="22">
        <v>0</v>
      </c>
      <c r="K297" s="16">
        <v>32150</v>
      </c>
      <c r="L297">
        <v>0</v>
      </c>
    </row>
    <row r="298" spans="1:12">
      <c r="A298" s="21">
        <v>32151</v>
      </c>
      <c r="B298" s="19">
        <v>5.4</v>
      </c>
      <c r="C298" s="22">
        <f t="shared" si="8"/>
        <v>0.55000000000000004</v>
      </c>
      <c r="D298" s="22">
        <f t="shared" si="9"/>
        <v>0.59310344827586203</v>
      </c>
      <c r="E298" s="19">
        <v>55</v>
      </c>
      <c r="F298" s="19">
        <v>45</v>
      </c>
      <c r="G298" s="19">
        <v>258</v>
      </c>
      <c r="H298" s="19">
        <v>177</v>
      </c>
      <c r="I298" s="22">
        <v>0</v>
      </c>
      <c r="K298" s="16">
        <v>32151</v>
      </c>
      <c r="L298">
        <v>0</v>
      </c>
    </row>
    <row r="299" spans="1:12">
      <c r="A299" s="21">
        <v>32152</v>
      </c>
      <c r="B299" s="19">
        <v>5.4</v>
      </c>
      <c r="C299" s="22">
        <f t="shared" si="8"/>
        <v>0.55000000000000004</v>
      </c>
      <c r="D299" s="22">
        <f t="shared" si="9"/>
        <v>0.59310344827586203</v>
      </c>
      <c r="E299" s="19">
        <v>55</v>
      </c>
      <c r="F299" s="19">
        <v>45</v>
      </c>
      <c r="G299" s="19">
        <v>258</v>
      </c>
      <c r="H299" s="19">
        <v>177</v>
      </c>
      <c r="I299" s="22">
        <v>0</v>
      </c>
      <c r="K299" s="16">
        <v>32152</v>
      </c>
      <c r="L299">
        <v>0</v>
      </c>
    </row>
    <row r="300" spans="1:12">
      <c r="A300" s="21">
        <v>32153</v>
      </c>
      <c r="B300" s="19">
        <v>5.3</v>
      </c>
      <c r="C300" s="22">
        <f t="shared" si="8"/>
        <v>0.55000000000000004</v>
      </c>
      <c r="D300" s="22">
        <f t="shared" si="9"/>
        <v>0.59310344827586203</v>
      </c>
      <c r="E300" s="19">
        <v>55</v>
      </c>
      <c r="F300" s="19">
        <v>45</v>
      </c>
      <c r="G300" s="19">
        <v>258</v>
      </c>
      <c r="H300" s="19">
        <v>177</v>
      </c>
      <c r="I300" s="22">
        <v>0</v>
      </c>
      <c r="K300" s="16">
        <v>32153</v>
      </c>
      <c r="L300">
        <v>0</v>
      </c>
    </row>
    <row r="301" spans="1:12">
      <c r="A301" s="21">
        <v>32154</v>
      </c>
      <c r="B301" s="19">
        <v>5.3</v>
      </c>
      <c r="C301" s="22">
        <f t="shared" si="8"/>
        <v>0.55000000000000004</v>
      </c>
      <c r="D301" s="22">
        <f t="shared" si="9"/>
        <v>0.59310344827586203</v>
      </c>
      <c r="E301" s="19">
        <v>55</v>
      </c>
      <c r="F301" s="19">
        <v>45</v>
      </c>
      <c r="G301" s="19">
        <v>258</v>
      </c>
      <c r="H301" s="19">
        <v>177</v>
      </c>
      <c r="I301" s="22">
        <v>0</v>
      </c>
      <c r="K301" s="16">
        <v>32154</v>
      </c>
      <c r="L301">
        <v>0</v>
      </c>
    </row>
    <row r="302" spans="1:12">
      <c r="A302" s="21">
        <v>32509</v>
      </c>
      <c r="B302" s="19">
        <v>5.4</v>
      </c>
      <c r="C302" s="22">
        <f t="shared" si="8"/>
        <v>0.55000000000000004</v>
      </c>
      <c r="D302" s="22">
        <f t="shared" si="9"/>
        <v>0.59310344827586203</v>
      </c>
      <c r="E302" s="19">
        <v>55</v>
      </c>
      <c r="F302" s="19">
        <v>45</v>
      </c>
      <c r="G302" s="19">
        <v>258</v>
      </c>
      <c r="H302" s="19">
        <v>177</v>
      </c>
      <c r="I302" s="24">
        <v>0</v>
      </c>
      <c r="K302" s="16">
        <v>32509</v>
      </c>
      <c r="L302">
        <v>0</v>
      </c>
    </row>
    <row r="303" spans="1:12">
      <c r="A303" s="21">
        <v>32510</v>
      </c>
      <c r="B303" s="19">
        <v>5.2</v>
      </c>
      <c r="C303" s="22">
        <f t="shared" si="8"/>
        <v>0.55000000000000004</v>
      </c>
      <c r="D303" s="22">
        <f t="shared" si="9"/>
        <v>0.5977011494252874</v>
      </c>
      <c r="E303" s="19">
        <v>55</v>
      </c>
      <c r="F303" s="19">
        <v>45</v>
      </c>
      <c r="G303" s="19">
        <v>260</v>
      </c>
      <c r="H303" s="19">
        <v>175</v>
      </c>
      <c r="I303" s="22">
        <v>0</v>
      </c>
      <c r="K303" s="16">
        <v>32510</v>
      </c>
      <c r="L303">
        <v>0</v>
      </c>
    </row>
    <row r="304" spans="1:12">
      <c r="A304" s="21">
        <v>32511</v>
      </c>
      <c r="B304" s="19">
        <v>5</v>
      </c>
      <c r="C304" s="22">
        <f t="shared" si="8"/>
        <v>0.55000000000000004</v>
      </c>
      <c r="D304" s="22">
        <f t="shared" si="9"/>
        <v>0.5977011494252874</v>
      </c>
      <c r="E304" s="19">
        <v>55</v>
      </c>
      <c r="F304" s="19">
        <v>45</v>
      </c>
      <c r="G304" s="19">
        <v>260</v>
      </c>
      <c r="H304" s="19">
        <v>175</v>
      </c>
      <c r="I304" s="22">
        <v>0</v>
      </c>
      <c r="K304" s="16">
        <v>32511</v>
      </c>
      <c r="L304">
        <v>0</v>
      </c>
    </row>
    <row r="305" spans="1:12">
      <c r="A305" s="21">
        <v>32512</v>
      </c>
      <c r="B305" s="19">
        <v>5.2</v>
      </c>
      <c r="C305" s="22">
        <f t="shared" si="8"/>
        <v>0.55000000000000004</v>
      </c>
      <c r="D305" s="22">
        <f t="shared" si="9"/>
        <v>0.5977011494252874</v>
      </c>
      <c r="E305" s="19">
        <v>55</v>
      </c>
      <c r="F305" s="19">
        <v>45</v>
      </c>
      <c r="G305" s="19">
        <v>260</v>
      </c>
      <c r="H305" s="19">
        <v>175</v>
      </c>
      <c r="I305" s="22">
        <v>0</v>
      </c>
      <c r="K305" s="16">
        <v>32512</v>
      </c>
      <c r="L305">
        <v>0</v>
      </c>
    </row>
    <row r="306" spans="1:12">
      <c r="A306" s="21">
        <v>32513</v>
      </c>
      <c r="B306" s="19">
        <v>5.2</v>
      </c>
      <c r="C306" s="22">
        <f t="shared" si="8"/>
        <v>0.55000000000000004</v>
      </c>
      <c r="D306" s="22">
        <f t="shared" si="9"/>
        <v>0.5977011494252874</v>
      </c>
      <c r="E306" s="19">
        <v>55</v>
      </c>
      <c r="F306" s="19">
        <v>45</v>
      </c>
      <c r="G306" s="19">
        <v>260</v>
      </c>
      <c r="H306" s="19">
        <v>175</v>
      </c>
      <c r="I306" s="22">
        <v>0</v>
      </c>
      <c r="K306" s="16">
        <v>32513</v>
      </c>
      <c r="L306">
        <v>0</v>
      </c>
    </row>
    <row r="307" spans="1:12">
      <c r="A307" s="21">
        <v>32514</v>
      </c>
      <c r="B307" s="19">
        <v>5.3</v>
      </c>
      <c r="C307" s="22">
        <f t="shared" si="8"/>
        <v>0.55000000000000004</v>
      </c>
      <c r="D307" s="22">
        <f t="shared" si="9"/>
        <v>0.5977011494252874</v>
      </c>
      <c r="E307" s="19">
        <v>55</v>
      </c>
      <c r="F307" s="19">
        <v>45</v>
      </c>
      <c r="G307" s="19">
        <v>260</v>
      </c>
      <c r="H307" s="19">
        <v>175</v>
      </c>
      <c r="I307" s="22">
        <v>0</v>
      </c>
      <c r="K307" s="16">
        <v>32514</v>
      </c>
      <c r="L307">
        <v>0</v>
      </c>
    </row>
    <row r="308" spans="1:12">
      <c r="A308" s="21">
        <v>32515</v>
      </c>
      <c r="B308" s="19">
        <v>5.2</v>
      </c>
      <c r="C308" s="22">
        <f t="shared" si="8"/>
        <v>0.55000000000000004</v>
      </c>
      <c r="D308" s="22">
        <f t="shared" si="9"/>
        <v>0.5977011494252874</v>
      </c>
      <c r="E308" s="19">
        <v>55</v>
      </c>
      <c r="F308" s="19">
        <v>45</v>
      </c>
      <c r="G308" s="19">
        <v>260</v>
      </c>
      <c r="H308" s="19">
        <v>175</v>
      </c>
      <c r="I308" s="22">
        <v>0</v>
      </c>
      <c r="K308" s="16">
        <v>32515</v>
      </c>
      <c r="L308">
        <v>0</v>
      </c>
    </row>
    <row r="309" spans="1:12">
      <c r="A309" s="21">
        <v>32516</v>
      </c>
      <c r="B309" s="19">
        <v>5.2</v>
      </c>
      <c r="C309" s="22">
        <f t="shared" si="8"/>
        <v>0.55000000000000004</v>
      </c>
      <c r="D309" s="22">
        <f t="shared" si="9"/>
        <v>0.5977011494252874</v>
      </c>
      <c r="E309" s="19">
        <v>55</v>
      </c>
      <c r="F309" s="19">
        <v>45</v>
      </c>
      <c r="G309" s="19">
        <v>260</v>
      </c>
      <c r="H309" s="19">
        <v>175</v>
      </c>
      <c r="I309" s="22">
        <v>0</v>
      </c>
      <c r="K309" s="16">
        <v>32516</v>
      </c>
      <c r="L309">
        <v>0</v>
      </c>
    </row>
    <row r="310" spans="1:12">
      <c r="A310" s="21">
        <v>32517</v>
      </c>
      <c r="B310" s="19">
        <v>5.3</v>
      </c>
      <c r="C310" s="22">
        <f t="shared" si="8"/>
        <v>0.55000000000000004</v>
      </c>
      <c r="D310" s="22">
        <f t="shared" si="9"/>
        <v>0.5977011494252874</v>
      </c>
      <c r="E310" s="19">
        <v>55</v>
      </c>
      <c r="F310" s="19">
        <v>45</v>
      </c>
      <c r="G310" s="19">
        <v>260</v>
      </c>
      <c r="H310" s="19">
        <v>175</v>
      </c>
      <c r="I310" s="22">
        <v>0</v>
      </c>
      <c r="K310" s="16">
        <v>32517</v>
      </c>
      <c r="L310">
        <v>0</v>
      </c>
    </row>
    <row r="311" spans="1:12">
      <c r="A311" s="21">
        <v>32518</v>
      </c>
      <c r="B311" s="19">
        <v>5.3</v>
      </c>
      <c r="C311" s="22">
        <f t="shared" si="8"/>
        <v>0.55000000000000004</v>
      </c>
      <c r="D311" s="22">
        <f t="shared" si="9"/>
        <v>0.5977011494252874</v>
      </c>
      <c r="E311" s="19">
        <v>55</v>
      </c>
      <c r="F311" s="19">
        <v>45</v>
      </c>
      <c r="G311" s="19">
        <v>260</v>
      </c>
      <c r="H311" s="19">
        <v>175</v>
      </c>
      <c r="I311" s="22">
        <v>0</v>
      </c>
      <c r="K311" s="16">
        <v>32518</v>
      </c>
      <c r="L311">
        <v>0</v>
      </c>
    </row>
    <row r="312" spans="1:12">
      <c r="A312" s="21">
        <v>32519</v>
      </c>
      <c r="B312" s="19">
        <v>5.4</v>
      </c>
      <c r="C312" s="22">
        <f t="shared" si="8"/>
        <v>0.55000000000000004</v>
      </c>
      <c r="D312" s="22">
        <f t="shared" si="9"/>
        <v>0.5977011494252874</v>
      </c>
      <c r="E312" s="19">
        <v>55</v>
      </c>
      <c r="F312" s="19">
        <v>45</v>
      </c>
      <c r="G312" s="19">
        <v>260</v>
      </c>
      <c r="H312" s="19">
        <v>175</v>
      </c>
      <c r="I312" s="22">
        <v>0</v>
      </c>
      <c r="K312" s="16">
        <v>32519</v>
      </c>
      <c r="L312">
        <v>0</v>
      </c>
    </row>
    <row r="313" spans="1:12">
      <c r="A313" s="21">
        <v>32520</v>
      </c>
      <c r="B313" s="19">
        <v>5.4</v>
      </c>
      <c r="C313" s="22">
        <f t="shared" si="8"/>
        <v>0.55000000000000004</v>
      </c>
      <c r="D313" s="22">
        <f t="shared" si="9"/>
        <v>0.5977011494252874</v>
      </c>
      <c r="E313" s="19">
        <v>55</v>
      </c>
      <c r="F313" s="19">
        <v>45</v>
      </c>
      <c r="G313" s="19">
        <v>260</v>
      </c>
      <c r="H313" s="19">
        <v>175</v>
      </c>
      <c r="I313" s="22">
        <v>0</v>
      </c>
      <c r="K313" s="16">
        <v>32520</v>
      </c>
      <c r="L313">
        <v>0</v>
      </c>
    </row>
    <row r="314" spans="1:12">
      <c r="A314" s="21">
        <v>32874</v>
      </c>
      <c r="B314" s="19">
        <v>5.4</v>
      </c>
      <c r="C314" s="22">
        <f t="shared" si="8"/>
        <v>0.55000000000000004</v>
      </c>
      <c r="D314" s="22">
        <f t="shared" si="9"/>
        <v>0.5977011494252874</v>
      </c>
      <c r="E314" s="19">
        <v>55</v>
      </c>
      <c r="F314" s="19">
        <v>45</v>
      </c>
      <c r="G314" s="19">
        <v>260</v>
      </c>
      <c r="H314" s="19">
        <v>175</v>
      </c>
      <c r="I314" s="22">
        <v>0</v>
      </c>
      <c r="K314" s="16">
        <v>32874</v>
      </c>
      <c r="L314">
        <v>0</v>
      </c>
    </row>
    <row r="315" spans="1:12">
      <c r="A315" s="21">
        <v>32875</v>
      </c>
      <c r="B315" s="19">
        <v>5.3</v>
      </c>
      <c r="C315" s="22">
        <f t="shared" si="8"/>
        <v>0.55000000000000004</v>
      </c>
      <c r="D315" s="22">
        <f t="shared" si="9"/>
        <v>0.5977011494252874</v>
      </c>
      <c r="E315" s="19">
        <v>55</v>
      </c>
      <c r="F315" s="19">
        <v>45</v>
      </c>
      <c r="G315" s="19">
        <v>260</v>
      </c>
      <c r="H315" s="19">
        <v>175</v>
      </c>
      <c r="I315" s="22">
        <v>0</v>
      </c>
      <c r="K315" s="16">
        <v>32875</v>
      </c>
      <c r="L315">
        <v>0</v>
      </c>
    </row>
    <row r="316" spans="1:12">
      <c r="A316" s="21">
        <v>32876</v>
      </c>
      <c r="B316" s="19">
        <v>5.2</v>
      </c>
      <c r="C316" s="22">
        <f t="shared" si="8"/>
        <v>0.55000000000000004</v>
      </c>
      <c r="D316" s="22">
        <f t="shared" si="9"/>
        <v>0.5977011494252874</v>
      </c>
      <c r="E316" s="19">
        <v>55</v>
      </c>
      <c r="F316" s="19">
        <v>45</v>
      </c>
      <c r="G316" s="19">
        <v>260</v>
      </c>
      <c r="H316" s="19">
        <v>175</v>
      </c>
      <c r="I316" s="22">
        <v>0</v>
      </c>
      <c r="K316" s="16">
        <v>32876</v>
      </c>
      <c r="L316">
        <v>0</v>
      </c>
    </row>
    <row r="317" spans="1:12">
      <c r="A317" s="21">
        <v>32877</v>
      </c>
      <c r="B317" s="19">
        <v>5.4</v>
      </c>
      <c r="C317" s="22">
        <f t="shared" si="8"/>
        <v>0.55000000000000004</v>
      </c>
      <c r="D317" s="22">
        <f t="shared" si="9"/>
        <v>0.5977011494252874</v>
      </c>
      <c r="E317" s="19">
        <v>55</v>
      </c>
      <c r="F317" s="19">
        <v>45</v>
      </c>
      <c r="G317" s="19">
        <v>260</v>
      </c>
      <c r="H317" s="19">
        <v>175</v>
      </c>
      <c r="I317" s="22">
        <v>0</v>
      </c>
      <c r="K317" s="16">
        <v>32877</v>
      </c>
      <c r="L317">
        <v>0</v>
      </c>
    </row>
    <row r="318" spans="1:12">
      <c r="A318" s="21">
        <v>32878</v>
      </c>
      <c r="B318" s="19">
        <v>5.4</v>
      </c>
      <c r="C318" s="22">
        <f t="shared" si="8"/>
        <v>0.55000000000000004</v>
      </c>
      <c r="D318" s="22">
        <f t="shared" si="9"/>
        <v>0.5977011494252874</v>
      </c>
      <c r="E318" s="19">
        <v>55</v>
      </c>
      <c r="F318" s="19">
        <v>45</v>
      </c>
      <c r="G318" s="19">
        <v>260</v>
      </c>
      <c r="H318" s="19">
        <v>175</v>
      </c>
      <c r="I318" s="22">
        <v>0</v>
      </c>
      <c r="K318" s="16">
        <v>32878</v>
      </c>
      <c r="L318">
        <v>0</v>
      </c>
    </row>
    <row r="319" spans="1:12">
      <c r="A319" s="21">
        <v>32879</v>
      </c>
      <c r="B319" s="19">
        <v>5.2</v>
      </c>
      <c r="C319" s="22">
        <f t="shared" si="8"/>
        <v>0.55000000000000004</v>
      </c>
      <c r="D319" s="22">
        <f t="shared" si="9"/>
        <v>0.5977011494252874</v>
      </c>
      <c r="E319" s="19">
        <v>55</v>
      </c>
      <c r="F319" s="19">
        <v>45</v>
      </c>
      <c r="G319" s="19">
        <v>260</v>
      </c>
      <c r="H319" s="19">
        <v>175</v>
      </c>
      <c r="I319" s="22">
        <v>0</v>
      </c>
      <c r="K319" s="16">
        <v>32879</v>
      </c>
      <c r="L319">
        <v>0</v>
      </c>
    </row>
    <row r="320" spans="1:12">
      <c r="A320" s="21">
        <v>32880</v>
      </c>
      <c r="B320" s="19">
        <v>5.5</v>
      </c>
      <c r="C320" s="22">
        <f t="shared" si="8"/>
        <v>0.55000000000000004</v>
      </c>
      <c r="D320" s="22">
        <f t="shared" si="9"/>
        <v>0.5977011494252874</v>
      </c>
      <c r="E320" s="19">
        <v>55</v>
      </c>
      <c r="F320" s="19">
        <v>45</v>
      </c>
      <c r="G320" s="19">
        <v>260</v>
      </c>
      <c r="H320" s="19">
        <v>175</v>
      </c>
      <c r="I320" s="22">
        <v>0</v>
      </c>
      <c r="K320" s="16">
        <v>32880</v>
      </c>
      <c r="L320">
        <v>0</v>
      </c>
    </row>
    <row r="321" spans="1:12">
      <c r="A321" s="21">
        <v>32881</v>
      </c>
      <c r="B321" s="19">
        <v>5.7</v>
      </c>
      <c r="C321" s="22">
        <f t="shared" si="8"/>
        <v>0.55000000000000004</v>
      </c>
      <c r="D321" s="22">
        <f t="shared" si="9"/>
        <v>0.5977011494252874</v>
      </c>
      <c r="E321" s="19">
        <v>55</v>
      </c>
      <c r="F321" s="19">
        <v>45</v>
      </c>
      <c r="G321" s="19">
        <v>260</v>
      </c>
      <c r="H321" s="19">
        <v>175</v>
      </c>
      <c r="I321" s="22">
        <v>0</v>
      </c>
      <c r="K321" s="16">
        <v>32881</v>
      </c>
      <c r="L321">
        <v>0</v>
      </c>
    </row>
    <row r="322" spans="1:12">
      <c r="A322" s="21">
        <v>32882</v>
      </c>
      <c r="B322" s="19">
        <v>5.9</v>
      </c>
      <c r="C322" s="22">
        <f t="shared" si="8"/>
        <v>0.55000000000000004</v>
      </c>
      <c r="D322" s="22">
        <f t="shared" si="9"/>
        <v>0.5977011494252874</v>
      </c>
      <c r="E322" s="19">
        <v>55</v>
      </c>
      <c r="F322" s="19">
        <v>45</v>
      </c>
      <c r="G322" s="19">
        <v>260</v>
      </c>
      <c r="H322" s="19">
        <v>175</v>
      </c>
      <c r="I322" s="22">
        <v>0</v>
      </c>
      <c r="K322" s="16">
        <v>32882</v>
      </c>
      <c r="L322">
        <v>0</v>
      </c>
    </row>
    <row r="323" spans="1:12">
      <c r="A323" s="21">
        <v>32883</v>
      </c>
      <c r="B323" s="19">
        <v>5.9</v>
      </c>
      <c r="C323" s="22">
        <f t="shared" ref="C323:C386" si="10">(E323/100)</f>
        <v>0.55000000000000004</v>
      </c>
      <c r="D323" s="22">
        <f t="shared" ref="D323:D386" si="11">G323/435</f>
        <v>0.5977011494252874</v>
      </c>
      <c r="E323" s="19">
        <v>55</v>
      </c>
      <c r="F323" s="19">
        <v>45</v>
      </c>
      <c r="G323" s="19">
        <v>260</v>
      </c>
      <c r="H323" s="19">
        <v>175</v>
      </c>
      <c r="I323" s="22">
        <v>0</v>
      </c>
      <c r="K323" s="16">
        <v>32883</v>
      </c>
      <c r="L323">
        <v>0</v>
      </c>
    </row>
    <row r="324" spans="1:12">
      <c r="A324" s="21">
        <v>32884</v>
      </c>
      <c r="B324" s="19">
        <v>6.2</v>
      </c>
      <c r="C324" s="22">
        <f t="shared" si="10"/>
        <v>0.55000000000000004</v>
      </c>
      <c r="D324" s="22">
        <f t="shared" si="11"/>
        <v>0.5977011494252874</v>
      </c>
      <c r="E324" s="19">
        <v>55</v>
      </c>
      <c r="F324" s="19">
        <v>45</v>
      </c>
      <c r="G324" s="19">
        <v>260</v>
      </c>
      <c r="H324" s="19">
        <v>175</v>
      </c>
      <c r="I324" s="22">
        <v>0</v>
      </c>
      <c r="K324" s="16">
        <v>32884</v>
      </c>
      <c r="L324">
        <v>0</v>
      </c>
    </row>
    <row r="325" spans="1:12">
      <c r="A325" s="21">
        <v>32885</v>
      </c>
      <c r="B325" s="19">
        <v>6.3</v>
      </c>
      <c r="C325" s="22">
        <f t="shared" si="10"/>
        <v>0.55000000000000004</v>
      </c>
      <c r="D325" s="22">
        <f t="shared" si="11"/>
        <v>0.5977011494252874</v>
      </c>
      <c r="E325" s="19">
        <v>55</v>
      </c>
      <c r="F325" s="19">
        <v>45</v>
      </c>
      <c r="G325" s="19">
        <v>260</v>
      </c>
      <c r="H325" s="19">
        <v>175</v>
      </c>
      <c r="I325" s="22">
        <v>0</v>
      </c>
      <c r="K325" s="16">
        <v>32885</v>
      </c>
      <c r="L325">
        <v>0</v>
      </c>
    </row>
    <row r="326" spans="1:12">
      <c r="A326" s="21">
        <v>33239</v>
      </c>
      <c r="B326" s="19">
        <v>6.4</v>
      </c>
      <c r="C326" s="22">
        <f t="shared" si="10"/>
        <v>0.55000000000000004</v>
      </c>
      <c r="D326" s="22">
        <f t="shared" si="11"/>
        <v>0.5977011494252874</v>
      </c>
      <c r="E326" s="19">
        <v>55</v>
      </c>
      <c r="F326" s="19">
        <v>45</v>
      </c>
      <c r="G326" s="19">
        <v>260</v>
      </c>
      <c r="H326" s="19">
        <v>175</v>
      </c>
      <c r="I326" s="24">
        <v>0</v>
      </c>
      <c r="K326" s="16">
        <v>33239</v>
      </c>
      <c r="L326">
        <v>0</v>
      </c>
    </row>
    <row r="327" spans="1:12">
      <c r="A327" s="21">
        <v>33240</v>
      </c>
      <c r="B327" s="19">
        <v>6.6</v>
      </c>
      <c r="C327" s="22">
        <f t="shared" si="10"/>
        <v>0.56000000000000005</v>
      </c>
      <c r="D327" s="22">
        <f t="shared" si="11"/>
        <v>0.61379310344827587</v>
      </c>
      <c r="E327" s="19">
        <v>56</v>
      </c>
      <c r="F327" s="19">
        <v>44</v>
      </c>
      <c r="G327" s="19">
        <v>267</v>
      </c>
      <c r="H327" s="19">
        <v>167</v>
      </c>
      <c r="I327" s="22">
        <v>0</v>
      </c>
      <c r="K327" s="16">
        <v>33240</v>
      </c>
      <c r="L327">
        <v>0</v>
      </c>
    </row>
    <row r="328" spans="1:12">
      <c r="A328" s="21">
        <v>33241</v>
      </c>
      <c r="B328" s="19">
        <v>6.8</v>
      </c>
      <c r="C328" s="22">
        <f t="shared" si="10"/>
        <v>0.56000000000000005</v>
      </c>
      <c r="D328" s="22">
        <f t="shared" si="11"/>
        <v>0.61379310344827587</v>
      </c>
      <c r="E328" s="19">
        <v>56</v>
      </c>
      <c r="F328" s="19">
        <v>44</v>
      </c>
      <c r="G328" s="19">
        <v>267</v>
      </c>
      <c r="H328" s="19">
        <v>167</v>
      </c>
      <c r="I328" s="22">
        <v>0</v>
      </c>
      <c r="K328" s="16">
        <v>33241</v>
      </c>
      <c r="L328">
        <v>0</v>
      </c>
    </row>
    <row r="329" spans="1:12">
      <c r="A329" s="21">
        <v>33242</v>
      </c>
      <c r="B329" s="19">
        <v>6.7</v>
      </c>
      <c r="C329" s="22">
        <f t="shared" si="10"/>
        <v>0.56000000000000005</v>
      </c>
      <c r="D329" s="22">
        <f t="shared" si="11"/>
        <v>0.61379310344827587</v>
      </c>
      <c r="E329" s="19">
        <v>56</v>
      </c>
      <c r="F329" s="19">
        <v>44</v>
      </c>
      <c r="G329" s="19">
        <v>267</v>
      </c>
      <c r="H329" s="19">
        <v>167</v>
      </c>
      <c r="I329" s="22">
        <v>0</v>
      </c>
      <c r="K329" s="16">
        <v>33242</v>
      </c>
      <c r="L329">
        <v>0</v>
      </c>
    </row>
    <row r="330" spans="1:12">
      <c r="A330" s="21">
        <v>33243</v>
      </c>
      <c r="B330" s="19">
        <v>6.9</v>
      </c>
      <c r="C330" s="22">
        <f t="shared" si="10"/>
        <v>0.56000000000000005</v>
      </c>
      <c r="D330" s="22">
        <f t="shared" si="11"/>
        <v>0.61379310344827587</v>
      </c>
      <c r="E330" s="19">
        <v>56</v>
      </c>
      <c r="F330" s="19">
        <v>44</v>
      </c>
      <c r="G330" s="19">
        <v>267</v>
      </c>
      <c r="H330" s="19">
        <v>167</v>
      </c>
      <c r="I330" s="22">
        <v>0</v>
      </c>
      <c r="K330" s="16">
        <v>33243</v>
      </c>
      <c r="L330">
        <v>0</v>
      </c>
    </row>
    <row r="331" spans="1:12">
      <c r="A331" s="21">
        <v>33244</v>
      </c>
      <c r="B331" s="19">
        <v>6.9</v>
      </c>
      <c r="C331" s="22">
        <f t="shared" si="10"/>
        <v>0.56000000000000005</v>
      </c>
      <c r="D331" s="22">
        <f t="shared" si="11"/>
        <v>0.61379310344827587</v>
      </c>
      <c r="E331" s="19">
        <v>56</v>
      </c>
      <c r="F331" s="19">
        <v>44</v>
      </c>
      <c r="G331" s="19">
        <v>267</v>
      </c>
      <c r="H331" s="19">
        <v>167</v>
      </c>
      <c r="I331" s="22">
        <v>0</v>
      </c>
      <c r="K331" s="16">
        <v>33244</v>
      </c>
      <c r="L331">
        <v>0</v>
      </c>
    </row>
    <row r="332" spans="1:12">
      <c r="A332" s="21">
        <v>33245</v>
      </c>
      <c r="B332" s="19">
        <v>6.8</v>
      </c>
      <c r="C332" s="22">
        <f t="shared" si="10"/>
        <v>0.56000000000000005</v>
      </c>
      <c r="D332" s="22">
        <f t="shared" si="11"/>
        <v>0.61379310344827587</v>
      </c>
      <c r="E332" s="19">
        <v>56</v>
      </c>
      <c r="F332" s="19">
        <v>44</v>
      </c>
      <c r="G332" s="19">
        <v>267</v>
      </c>
      <c r="H332" s="19">
        <v>167</v>
      </c>
      <c r="I332" s="22">
        <v>0</v>
      </c>
      <c r="K332" s="16">
        <v>33245</v>
      </c>
      <c r="L332">
        <v>0</v>
      </c>
    </row>
    <row r="333" spans="1:12">
      <c r="A333" s="21">
        <v>33246</v>
      </c>
      <c r="B333" s="19">
        <v>6.9</v>
      </c>
      <c r="C333" s="22">
        <f t="shared" si="10"/>
        <v>0.56000000000000005</v>
      </c>
      <c r="D333" s="22">
        <f t="shared" si="11"/>
        <v>0.61379310344827587</v>
      </c>
      <c r="E333" s="19">
        <v>56</v>
      </c>
      <c r="F333" s="19">
        <v>44</v>
      </c>
      <c r="G333" s="19">
        <v>267</v>
      </c>
      <c r="H333" s="19">
        <v>167</v>
      </c>
      <c r="I333" s="22">
        <v>0</v>
      </c>
      <c r="K333" s="16">
        <v>33246</v>
      </c>
      <c r="L333">
        <v>0</v>
      </c>
    </row>
    <row r="334" spans="1:12">
      <c r="A334" s="21">
        <v>33247</v>
      </c>
      <c r="B334" s="19">
        <v>6.9</v>
      </c>
      <c r="C334" s="22">
        <f t="shared" si="10"/>
        <v>0.56000000000000005</v>
      </c>
      <c r="D334" s="22">
        <f t="shared" si="11"/>
        <v>0.61379310344827587</v>
      </c>
      <c r="E334" s="19">
        <v>56</v>
      </c>
      <c r="F334" s="19">
        <v>44</v>
      </c>
      <c r="G334" s="19">
        <v>267</v>
      </c>
      <c r="H334" s="19">
        <v>167</v>
      </c>
      <c r="I334" s="22">
        <v>0</v>
      </c>
      <c r="K334" s="16">
        <v>33247</v>
      </c>
      <c r="L334">
        <v>0</v>
      </c>
    </row>
    <row r="335" spans="1:12">
      <c r="A335" s="21">
        <v>33248</v>
      </c>
      <c r="B335" s="19">
        <v>7</v>
      </c>
      <c r="C335" s="22">
        <f t="shared" si="10"/>
        <v>0.56000000000000005</v>
      </c>
      <c r="D335" s="22">
        <f t="shared" si="11"/>
        <v>0.61379310344827587</v>
      </c>
      <c r="E335" s="19">
        <v>56</v>
      </c>
      <c r="F335" s="19">
        <v>44</v>
      </c>
      <c r="G335" s="19">
        <v>267</v>
      </c>
      <c r="H335" s="19">
        <v>167</v>
      </c>
      <c r="I335" s="22">
        <v>0</v>
      </c>
      <c r="K335" s="16">
        <v>33248</v>
      </c>
      <c r="L335">
        <v>0</v>
      </c>
    </row>
    <row r="336" spans="1:12">
      <c r="A336" s="21">
        <v>33249</v>
      </c>
      <c r="B336" s="19">
        <v>7</v>
      </c>
      <c r="C336" s="22">
        <f t="shared" si="10"/>
        <v>0.56000000000000005</v>
      </c>
      <c r="D336" s="22">
        <f t="shared" si="11"/>
        <v>0.61379310344827587</v>
      </c>
      <c r="E336" s="19">
        <v>56</v>
      </c>
      <c r="F336" s="19">
        <v>44</v>
      </c>
      <c r="G336" s="19">
        <v>267</v>
      </c>
      <c r="H336" s="19">
        <v>167</v>
      </c>
      <c r="I336" s="22">
        <v>0</v>
      </c>
      <c r="K336" s="16">
        <v>33249</v>
      </c>
      <c r="L336">
        <v>0</v>
      </c>
    </row>
    <row r="337" spans="1:12">
      <c r="A337" s="21">
        <v>33250</v>
      </c>
      <c r="B337" s="19">
        <v>7.3</v>
      </c>
      <c r="C337" s="22">
        <f t="shared" si="10"/>
        <v>0.56000000000000005</v>
      </c>
      <c r="D337" s="22">
        <f t="shared" si="11"/>
        <v>0.61379310344827587</v>
      </c>
      <c r="E337" s="19">
        <v>56</v>
      </c>
      <c r="F337" s="19">
        <v>44</v>
      </c>
      <c r="G337" s="19">
        <v>267</v>
      </c>
      <c r="H337" s="19">
        <v>167</v>
      </c>
      <c r="I337" s="22">
        <v>0</v>
      </c>
      <c r="K337" s="16">
        <v>33250</v>
      </c>
      <c r="L337">
        <v>0</v>
      </c>
    </row>
    <row r="338" spans="1:12">
      <c r="A338" s="21">
        <v>33604</v>
      </c>
      <c r="B338" s="19">
        <v>7.3</v>
      </c>
      <c r="C338" s="22">
        <f t="shared" si="10"/>
        <v>0.56000000000000005</v>
      </c>
      <c r="D338" s="22">
        <f t="shared" si="11"/>
        <v>0.61379310344827587</v>
      </c>
      <c r="E338" s="19">
        <v>56</v>
      </c>
      <c r="F338" s="19">
        <v>44</v>
      </c>
      <c r="G338" s="19">
        <v>267</v>
      </c>
      <c r="H338" s="19">
        <v>167</v>
      </c>
      <c r="I338" s="22">
        <v>0</v>
      </c>
      <c r="K338" s="16">
        <v>33604</v>
      </c>
      <c r="L338">
        <v>0</v>
      </c>
    </row>
    <row r="339" spans="1:12">
      <c r="A339" s="21">
        <v>33605</v>
      </c>
      <c r="B339" s="19">
        <v>7.4</v>
      </c>
      <c r="C339" s="22">
        <f t="shared" si="10"/>
        <v>0.56000000000000005</v>
      </c>
      <c r="D339" s="22">
        <f t="shared" si="11"/>
        <v>0.61379310344827587</v>
      </c>
      <c r="E339" s="19">
        <v>56</v>
      </c>
      <c r="F339" s="19">
        <v>44</v>
      </c>
      <c r="G339" s="19">
        <v>267</v>
      </c>
      <c r="H339" s="19">
        <v>167</v>
      </c>
      <c r="I339" s="22">
        <v>0</v>
      </c>
      <c r="K339" s="16">
        <v>33605</v>
      </c>
      <c r="L339">
        <v>0</v>
      </c>
    </row>
    <row r="340" spans="1:12">
      <c r="A340" s="21">
        <v>33606</v>
      </c>
      <c r="B340" s="19">
        <v>7.4</v>
      </c>
      <c r="C340" s="22">
        <f t="shared" si="10"/>
        <v>0.56000000000000005</v>
      </c>
      <c r="D340" s="22">
        <f t="shared" si="11"/>
        <v>0.61379310344827587</v>
      </c>
      <c r="E340" s="19">
        <v>56</v>
      </c>
      <c r="F340" s="19">
        <v>44</v>
      </c>
      <c r="G340" s="19">
        <v>267</v>
      </c>
      <c r="H340" s="19">
        <v>167</v>
      </c>
      <c r="I340" s="22">
        <v>0</v>
      </c>
      <c r="K340" s="16">
        <v>33606</v>
      </c>
      <c r="L340">
        <v>0</v>
      </c>
    </row>
    <row r="341" spans="1:12">
      <c r="A341" s="21">
        <v>33607</v>
      </c>
      <c r="B341" s="19">
        <v>7.4</v>
      </c>
      <c r="C341" s="22">
        <f t="shared" si="10"/>
        <v>0.56000000000000005</v>
      </c>
      <c r="D341" s="22">
        <f t="shared" si="11"/>
        <v>0.61379310344827587</v>
      </c>
      <c r="E341" s="19">
        <v>56</v>
      </c>
      <c r="F341" s="19">
        <v>44</v>
      </c>
      <c r="G341" s="19">
        <v>267</v>
      </c>
      <c r="H341" s="19">
        <v>167</v>
      </c>
      <c r="I341" s="22">
        <v>0</v>
      </c>
      <c r="K341" s="16">
        <v>33607</v>
      </c>
      <c r="L341">
        <v>0</v>
      </c>
    </row>
    <row r="342" spans="1:12">
      <c r="A342" s="21">
        <v>33608</v>
      </c>
      <c r="B342" s="19">
        <v>7.6</v>
      </c>
      <c r="C342" s="22">
        <f t="shared" si="10"/>
        <v>0.56000000000000005</v>
      </c>
      <c r="D342" s="22">
        <f t="shared" si="11"/>
        <v>0.61379310344827587</v>
      </c>
      <c r="E342" s="19">
        <v>56</v>
      </c>
      <c r="F342" s="19">
        <v>44</v>
      </c>
      <c r="G342" s="19">
        <v>267</v>
      </c>
      <c r="H342" s="19">
        <v>167</v>
      </c>
      <c r="I342" s="22">
        <v>0</v>
      </c>
      <c r="K342" s="16">
        <v>33608</v>
      </c>
      <c r="L342">
        <v>0</v>
      </c>
    </row>
    <row r="343" spans="1:12">
      <c r="A343" s="21">
        <v>33609</v>
      </c>
      <c r="B343" s="19">
        <v>7.8</v>
      </c>
      <c r="C343" s="22">
        <f t="shared" si="10"/>
        <v>0.56000000000000005</v>
      </c>
      <c r="D343" s="22">
        <f t="shared" si="11"/>
        <v>0.61379310344827587</v>
      </c>
      <c r="E343" s="19">
        <v>56</v>
      </c>
      <c r="F343" s="19">
        <v>44</v>
      </c>
      <c r="G343" s="19">
        <v>267</v>
      </c>
      <c r="H343" s="19">
        <v>167</v>
      </c>
      <c r="I343" s="22">
        <v>0</v>
      </c>
      <c r="K343" s="16">
        <v>33609</v>
      </c>
      <c r="L343">
        <v>0</v>
      </c>
    </row>
    <row r="344" spans="1:12">
      <c r="A344" s="21">
        <v>33610</v>
      </c>
      <c r="B344" s="19">
        <v>7.7</v>
      </c>
      <c r="C344" s="22">
        <f t="shared" si="10"/>
        <v>0.56000000000000005</v>
      </c>
      <c r="D344" s="22">
        <f t="shared" si="11"/>
        <v>0.61379310344827587</v>
      </c>
      <c r="E344" s="19">
        <v>56</v>
      </c>
      <c r="F344" s="19">
        <v>44</v>
      </c>
      <c r="G344" s="19">
        <v>267</v>
      </c>
      <c r="H344" s="19">
        <v>167</v>
      </c>
      <c r="I344" s="22">
        <v>0</v>
      </c>
      <c r="K344" s="16">
        <v>33610</v>
      </c>
      <c r="L344">
        <v>0</v>
      </c>
    </row>
    <row r="345" spans="1:12">
      <c r="A345" s="21">
        <v>33611</v>
      </c>
      <c r="B345" s="19">
        <v>7.6</v>
      </c>
      <c r="C345" s="22">
        <f t="shared" si="10"/>
        <v>0.56000000000000005</v>
      </c>
      <c r="D345" s="22">
        <f t="shared" si="11"/>
        <v>0.61379310344827587</v>
      </c>
      <c r="E345" s="19">
        <v>56</v>
      </c>
      <c r="F345" s="19">
        <v>44</v>
      </c>
      <c r="G345" s="19">
        <v>267</v>
      </c>
      <c r="H345" s="19">
        <v>167</v>
      </c>
      <c r="I345" s="22">
        <v>0</v>
      </c>
      <c r="K345" s="16">
        <v>33611</v>
      </c>
      <c r="L345">
        <v>0</v>
      </c>
    </row>
    <row r="346" spans="1:12">
      <c r="A346" s="21">
        <v>33612</v>
      </c>
      <c r="B346" s="19">
        <v>7.6</v>
      </c>
      <c r="C346" s="22">
        <f t="shared" si="10"/>
        <v>0.56000000000000005</v>
      </c>
      <c r="D346" s="22">
        <f t="shared" si="11"/>
        <v>0.61379310344827587</v>
      </c>
      <c r="E346" s="19">
        <v>56</v>
      </c>
      <c r="F346" s="19">
        <v>44</v>
      </c>
      <c r="G346" s="19">
        <v>267</v>
      </c>
      <c r="H346" s="19">
        <v>167</v>
      </c>
      <c r="I346" s="22">
        <v>0</v>
      </c>
      <c r="K346" s="16">
        <v>33612</v>
      </c>
      <c r="L346">
        <v>0</v>
      </c>
    </row>
    <row r="347" spans="1:12">
      <c r="A347" s="21">
        <v>33613</v>
      </c>
      <c r="B347" s="19">
        <v>7.3</v>
      </c>
      <c r="C347" s="22">
        <f t="shared" si="10"/>
        <v>0.56000000000000005</v>
      </c>
      <c r="D347" s="22">
        <f t="shared" si="11"/>
        <v>0.61379310344827587</v>
      </c>
      <c r="E347" s="19">
        <v>56</v>
      </c>
      <c r="F347" s="19">
        <v>44</v>
      </c>
      <c r="G347" s="19">
        <v>267</v>
      </c>
      <c r="H347" s="19">
        <v>167</v>
      </c>
      <c r="I347" s="22">
        <v>0</v>
      </c>
      <c r="K347" s="16">
        <v>33613</v>
      </c>
      <c r="L347">
        <v>0</v>
      </c>
    </row>
    <row r="348" spans="1:12">
      <c r="A348" s="21">
        <v>33614</v>
      </c>
      <c r="B348" s="19">
        <v>7.4</v>
      </c>
      <c r="C348" s="22">
        <f t="shared" si="10"/>
        <v>0.56000000000000005</v>
      </c>
      <c r="D348" s="22">
        <f t="shared" si="11"/>
        <v>0.61379310344827587</v>
      </c>
      <c r="E348" s="19">
        <v>56</v>
      </c>
      <c r="F348" s="19">
        <v>44</v>
      </c>
      <c r="G348" s="19">
        <v>267</v>
      </c>
      <c r="H348" s="19">
        <v>167</v>
      </c>
      <c r="I348" s="22">
        <v>0</v>
      </c>
      <c r="K348" s="16">
        <v>33614</v>
      </c>
      <c r="L348">
        <v>0</v>
      </c>
    </row>
    <row r="349" spans="1:12">
      <c r="A349" s="21">
        <v>33615</v>
      </c>
      <c r="B349" s="19">
        <v>7.4</v>
      </c>
      <c r="C349" s="22">
        <f t="shared" si="10"/>
        <v>0.56000000000000005</v>
      </c>
      <c r="D349" s="22">
        <f t="shared" si="11"/>
        <v>0.61379310344827587</v>
      </c>
      <c r="E349" s="19">
        <v>56</v>
      </c>
      <c r="F349" s="19">
        <v>44</v>
      </c>
      <c r="G349" s="19">
        <v>267</v>
      </c>
      <c r="H349" s="19">
        <v>167</v>
      </c>
      <c r="I349" s="22">
        <v>0</v>
      </c>
      <c r="K349" s="16">
        <v>33615</v>
      </c>
      <c r="L349">
        <v>0</v>
      </c>
    </row>
    <row r="350" spans="1:12">
      <c r="A350" s="21">
        <v>33970</v>
      </c>
      <c r="B350" s="19">
        <v>7.3</v>
      </c>
      <c r="C350" s="22">
        <f t="shared" si="10"/>
        <v>0.56000000000000005</v>
      </c>
      <c r="D350" s="22">
        <f t="shared" si="11"/>
        <v>0.61379310344827587</v>
      </c>
      <c r="E350" s="19">
        <v>56</v>
      </c>
      <c r="F350" s="19">
        <v>44</v>
      </c>
      <c r="G350" s="19">
        <v>267</v>
      </c>
      <c r="H350" s="19">
        <v>167</v>
      </c>
      <c r="I350" s="23">
        <v>1</v>
      </c>
      <c r="K350" s="16">
        <v>33970</v>
      </c>
      <c r="L350">
        <v>1</v>
      </c>
    </row>
    <row r="351" spans="1:12">
      <c r="A351" s="21">
        <v>33971</v>
      </c>
      <c r="B351" s="19">
        <v>7.1</v>
      </c>
      <c r="C351" s="22">
        <f t="shared" si="10"/>
        <v>0.56999999999999995</v>
      </c>
      <c r="D351" s="22">
        <f t="shared" si="11"/>
        <v>0.59310344827586203</v>
      </c>
      <c r="E351" s="19">
        <v>57</v>
      </c>
      <c r="F351" s="19">
        <v>43</v>
      </c>
      <c r="G351" s="19">
        <v>258</v>
      </c>
      <c r="H351" s="19">
        <v>176</v>
      </c>
      <c r="I351" s="22">
        <v>1</v>
      </c>
      <c r="K351" s="16">
        <v>33971</v>
      </c>
      <c r="L351">
        <v>1</v>
      </c>
    </row>
    <row r="352" spans="1:12">
      <c r="A352" s="21">
        <v>33972</v>
      </c>
      <c r="B352" s="19">
        <v>7</v>
      </c>
      <c r="C352" s="22">
        <f t="shared" si="10"/>
        <v>0.56999999999999995</v>
      </c>
      <c r="D352" s="22">
        <f t="shared" si="11"/>
        <v>0.59310344827586203</v>
      </c>
      <c r="E352" s="19">
        <v>57</v>
      </c>
      <c r="F352" s="19">
        <v>43</v>
      </c>
      <c r="G352" s="19">
        <v>258</v>
      </c>
      <c r="H352" s="19">
        <v>176</v>
      </c>
      <c r="I352" s="22">
        <v>1</v>
      </c>
      <c r="K352" s="16">
        <v>33972</v>
      </c>
      <c r="L352">
        <v>1</v>
      </c>
    </row>
    <row r="353" spans="1:12">
      <c r="A353" s="21">
        <v>33973</v>
      </c>
      <c r="B353" s="19">
        <v>7.1</v>
      </c>
      <c r="C353" s="22">
        <f t="shared" si="10"/>
        <v>0.56999999999999995</v>
      </c>
      <c r="D353" s="22">
        <f t="shared" si="11"/>
        <v>0.59310344827586203</v>
      </c>
      <c r="E353" s="19">
        <v>57</v>
      </c>
      <c r="F353" s="19">
        <v>43</v>
      </c>
      <c r="G353" s="19">
        <v>258</v>
      </c>
      <c r="H353" s="19">
        <v>176</v>
      </c>
      <c r="I353" s="22">
        <v>1</v>
      </c>
      <c r="K353" s="16">
        <v>33973</v>
      </c>
      <c r="L353">
        <v>1</v>
      </c>
    </row>
    <row r="354" spans="1:12">
      <c r="A354" s="21">
        <v>33974</v>
      </c>
      <c r="B354" s="19">
        <v>7.1</v>
      </c>
      <c r="C354" s="22">
        <f t="shared" si="10"/>
        <v>0.56999999999999995</v>
      </c>
      <c r="D354" s="22">
        <f t="shared" si="11"/>
        <v>0.59310344827586203</v>
      </c>
      <c r="E354" s="19">
        <v>57</v>
      </c>
      <c r="F354" s="19">
        <v>43</v>
      </c>
      <c r="G354" s="19">
        <v>258</v>
      </c>
      <c r="H354" s="19">
        <v>176</v>
      </c>
      <c r="I354" s="22">
        <v>1</v>
      </c>
      <c r="K354" s="16">
        <v>33974</v>
      </c>
      <c r="L354">
        <v>1</v>
      </c>
    </row>
    <row r="355" spans="1:12">
      <c r="A355" s="21">
        <v>33975</v>
      </c>
      <c r="B355" s="19">
        <v>7</v>
      </c>
      <c r="C355" s="22">
        <f t="shared" si="10"/>
        <v>0.56999999999999995</v>
      </c>
      <c r="D355" s="22">
        <f t="shared" si="11"/>
        <v>0.59310344827586203</v>
      </c>
      <c r="E355" s="19">
        <v>57</v>
      </c>
      <c r="F355" s="19">
        <v>43</v>
      </c>
      <c r="G355" s="19">
        <v>258</v>
      </c>
      <c r="H355" s="19">
        <v>176</v>
      </c>
      <c r="I355" s="22">
        <v>1</v>
      </c>
      <c r="K355" s="16">
        <v>33975</v>
      </c>
      <c r="L355">
        <v>1</v>
      </c>
    </row>
    <row r="356" spans="1:12">
      <c r="A356" s="21">
        <v>33976</v>
      </c>
      <c r="B356" s="19">
        <v>6.9</v>
      </c>
      <c r="C356" s="22">
        <f t="shared" si="10"/>
        <v>0.56999999999999995</v>
      </c>
      <c r="D356" s="22">
        <f t="shared" si="11"/>
        <v>0.59310344827586203</v>
      </c>
      <c r="E356" s="19">
        <v>57</v>
      </c>
      <c r="F356" s="19">
        <v>43</v>
      </c>
      <c r="G356" s="19">
        <v>258</v>
      </c>
      <c r="H356" s="19">
        <v>176</v>
      </c>
      <c r="I356" s="22">
        <v>1</v>
      </c>
      <c r="K356" s="16">
        <v>33976</v>
      </c>
      <c r="L356">
        <v>1</v>
      </c>
    </row>
    <row r="357" spans="1:12">
      <c r="A357" s="21">
        <v>33977</v>
      </c>
      <c r="B357" s="19">
        <v>6.8</v>
      </c>
      <c r="C357" s="22">
        <f t="shared" si="10"/>
        <v>0.56999999999999995</v>
      </c>
      <c r="D357" s="22">
        <f t="shared" si="11"/>
        <v>0.59310344827586203</v>
      </c>
      <c r="E357" s="19">
        <v>57</v>
      </c>
      <c r="F357" s="19">
        <v>43</v>
      </c>
      <c r="G357" s="19">
        <v>258</v>
      </c>
      <c r="H357" s="19">
        <v>176</v>
      </c>
      <c r="I357" s="22">
        <v>1</v>
      </c>
      <c r="K357" s="16">
        <v>33977</v>
      </c>
      <c r="L357">
        <v>1</v>
      </c>
    </row>
    <row r="358" spans="1:12">
      <c r="A358" s="21">
        <v>33978</v>
      </c>
      <c r="B358" s="19">
        <v>6.7</v>
      </c>
      <c r="C358" s="22">
        <f t="shared" si="10"/>
        <v>0.56999999999999995</v>
      </c>
      <c r="D358" s="22">
        <f t="shared" si="11"/>
        <v>0.59310344827586203</v>
      </c>
      <c r="E358" s="19">
        <v>57</v>
      </c>
      <c r="F358" s="19">
        <v>43</v>
      </c>
      <c r="G358" s="19">
        <v>258</v>
      </c>
      <c r="H358" s="19">
        <v>176</v>
      </c>
      <c r="I358" s="22">
        <v>1</v>
      </c>
      <c r="K358" s="16">
        <v>33978</v>
      </c>
      <c r="L358">
        <v>1</v>
      </c>
    </row>
    <row r="359" spans="1:12">
      <c r="A359" s="21">
        <v>33979</v>
      </c>
      <c r="B359" s="19">
        <v>6.8</v>
      </c>
      <c r="C359" s="22">
        <f t="shared" si="10"/>
        <v>0.56999999999999995</v>
      </c>
      <c r="D359" s="22">
        <f t="shared" si="11"/>
        <v>0.59310344827586203</v>
      </c>
      <c r="E359" s="19">
        <v>57</v>
      </c>
      <c r="F359" s="19">
        <v>43</v>
      </c>
      <c r="G359" s="19">
        <v>258</v>
      </c>
      <c r="H359" s="19">
        <v>176</v>
      </c>
      <c r="I359" s="22">
        <v>1</v>
      </c>
      <c r="K359" s="16">
        <v>33979</v>
      </c>
      <c r="L359">
        <v>1</v>
      </c>
    </row>
    <row r="360" spans="1:12">
      <c r="A360" s="21">
        <v>33980</v>
      </c>
      <c r="B360" s="19">
        <v>6.6</v>
      </c>
      <c r="C360" s="22">
        <f t="shared" si="10"/>
        <v>0.56999999999999995</v>
      </c>
      <c r="D360" s="22">
        <f t="shared" si="11"/>
        <v>0.59310344827586203</v>
      </c>
      <c r="E360" s="19">
        <v>57</v>
      </c>
      <c r="F360" s="19">
        <v>43</v>
      </c>
      <c r="G360" s="19">
        <v>258</v>
      </c>
      <c r="H360" s="19">
        <v>176</v>
      </c>
      <c r="I360" s="22">
        <v>1</v>
      </c>
      <c r="K360" s="16">
        <v>33980</v>
      </c>
      <c r="L360">
        <v>1</v>
      </c>
    </row>
    <row r="361" spans="1:12">
      <c r="A361" s="21">
        <v>33981</v>
      </c>
      <c r="B361" s="19">
        <v>6.5</v>
      </c>
      <c r="C361" s="22">
        <f t="shared" si="10"/>
        <v>0.56999999999999995</v>
      </c>
      <c r="D361" s="22">
        <f t="shared" si="11"/>
        <v>0.59310344827586203</v>
      </c>
      <c r="E361" s="19">
        <v>57</v>
      </c>
      <c r="F361" s="19">
        <v>43</v>
      </c>
      <c r="G361" s="19">
        <v>258</v>
      </c>
      <c r="H361" s="19">
        <v>176</v>
      </c>
      <c r="I361" s="22">
        <v>1</v>
      </c>
      <c r="K361" s="16">
        <v>33981</v>
      </c>
      <c r="L361">
        <v>1</v>
      </c>
    </row>
    <row r="362" spans="1:12">
      <c r="A362" s="21">
        <v>34335</v>
      </c>
      <c r="B362" s="19">
        <v>6.6</v>
      </c>
      <c r="C362" s="22">
        <f t="shared" si="10"/>
        <v>0.56999999999999995</v>
      </c>
      <c r="D362" s="22">
        <f t="shared" si="11"/>
        <v>0.59310344827586203</v>
      </c>
      <c r="E362" s="19">
        <v>57</v>
      </c>
      <c r="F362" s="19">
        <v>43</v>
      </c>
      <c r="G362" s="19">
        <v>258</v>
      </c>
      <c r="H362" s="19">
        <v>176</v>
      </c>
      <c r="I362" s="22">
        <v>1</v>
      </c>
      <c r="K362" s="16">
        <v>34335</v>
      </c>
      <c r="L362">
        <v>1</v>
      </c>
    </row>
    <row r="363" spans="1:12">
      <c r="A363" s="21">
        <v>34336</v>
      </c>
      <c r="B363" s="19">
        <v>6.6</v>
      </c>
      <c r="C363" s="22">
        <f t="shared" si="10"/>
        <v>0.56999999999999995</v>
      </c>
      <c r="D363" s="22">
        <f t="shared" si="11"/>
        <v>0.59310344827586203</v>
      </c>
      <c r="E363" s="19">
        <v>57</v>
      </c>
      <c r="F363" s="19">
        <v>43</v>
      </c>
      <c r="G363" s="19">
        <v>258</v>
      </c>
      <c r="H363" s="19">
        <v>176</v>
      </c>
      <c r="I363" s="22">
        <v>1</v>
      </c>
      <c r="K363" s="16">
        <v>34336</v>
      </c>
      <c r="L363">
        <v>1</v>
      </c>
    </row>
    <row r="364" spans="1:12">
      <c r="A364" s="21">
        <v>34337</v>
      </c>
      <c r="B364" s="19">
        <v>6.5</v>
      </c>
      <c r="C364" s="22">
        <f t="shared" si="10"/>
        <v>0.56999999999999995</v>
      </c>
      <c r="D364" s="22">
        <f t="shared" si="11"/>
        <v>0.59310344827586203</v>
      </c>
      <c r="E364" s="19">
        <v>57</v>
      </c>
      <c r="F364" s="19">
        <v>43</v>
      </c>
      <c r="G364" s="19">
        <v>258</v>
      </c>
      <c r="H364" s="19">
        <v>176</v>
      </c>
      <c r="I364" s="22">
        <v>1</v>
      </c>
      <c r="K364" s="16">
        <v>34337</v>
      </c>
      <c r="L364">
        <v>1</v>
      </c>
    </row>
    <row r="365" spans="1:12">
      <c r="A365" s="21">
        <v>34338</v>
      </c>
      <c r="B365" s="19">
        <v>6.4</v>
      </c>
      <c r="C365" s="22">
        <f t="shared" si="10"/>
        <v>0.56999999999999995</v>
      </c>
      <c r="D365" s="22">
        <f t="shared" si="11"/>
        <v>0.59310344827586203</v>
      </c>
      <c r="E365" s="19">
        <v>57</v>
      </c>
      <c r="F365" s="19">
        <v>43</v>
      </c>
      <c r="G365" s="19">
        <v>258</v>
      </c>
      <c r="H365" s="19">
        <v>176</v>
      </c>
      <c r="I365" s="22">
        <v>1</v>
      </c>
      <c r="K365" s="16">
        <v>34338</v>
      </c>
      <c r="L365">
        <v>1</v>
      </c>
    </row>
    <row r="366" spans="1:12">
      <c r="A366" s="21">
        <v>34339</v>
      </c>
      <c r="B366" s="19">
        <v>6.1</v>
      </c>
      <c r="C366" s="22">
        <f t="shared" si="10"/>
        <v>0.56999999999999995</v>
      </c>
      <c r="D366" s="22">
        <f t="shared" si="11"/>
        <v>0.59310344827586203</v>
      </c>
      <c r="E366" s="19">
        <v>57</v>
      </c>
      <c r="F366" s="19">
        <v>43</v>
      </c>
      <c r="G366" s="19">
        <v>258</v>
      </c>
      <c r="H366" s="19">
        <v>176</v>
      </c>
      <c r="I366" s="22">
        <v>1</v>
      </c>
      <c r="K366" s="16">
        <v>34339</v>
      </c>
      <c r="L366">
        <v>1</v>
      </c>
    </row>
    <row r="367" spans="1:12">
      <c r="A367" s="21">
        <v>34340</v>
      </c>
      <c r="B367" s="19">
        <v>6.1</v>
      </c>
      <c r="C367" s="22">
        <f t="shared" si="10"/>
        <v>0.56999999999999995</v>
      </c>
      <c r="D367" s="22">
        <f t="shared" si="11"/>
        <v>0.59310344827586203</v>
      </c>
      <c r="E367" s="19">
        <v>57</v>
      </c>
      <c r="F367" s="19">
        <v>43</v>
      </c>
      <c r="G367" s="19">
        <v>258</v>
      </c>
      <c r="H367" s="19">
        <v>176</v>
      </c>
      <c r="I367" s="22">
        <v>1</v>
      </c>
      <c r="K367" s="16">
        <v>34340</v>
      </c>
      <c r="L367">
        <v>1</v>
      </c>
    </row>
    <row r="368" spans="1:12">
      <c r="A368" s="21">
        <v>34341</v>
      </c>
      <c r="B368" s="19">
        <v>6.1</v>
      </c>
      <c r="C368" s="22">
        <f t="shared" si="10"/>
        <v>0.56999999999999995</v>
      </c>
      <c r="D368" s="22">
        <f t="shared" si="11"/>
        <v>0.59310344827586203</v>
      </c>
      <c r="E368" s="19">
        <v>57</v>
      </c>
      <c r="F368" s="19">
        <v>43</v>
      </c>
      <c r="G368" s="19">
        <v>258</v>
      </c>
      <c r="H368" s="19">
        <v>176</v>
      </c>
      <c r="I368" s="22">
        <v>1</v>
      </c>
      <c r="K368" s="16">
        <v>34341</v>
      </c>
      <c r="L368">
        <v>1</v>
      </c>
    </row>
    <row r="369" spans="1:12">
      <c r="A369" s="21">
        <v>34342</v>
      </c>
      <c r="B369" s="19">
        <v>6</v>
      </c>
      <c r="C369" s="22">
        <f t="shared" si="10"/>
        <v>0.56999999999999995</v>
      </c>
      <c r="D369" s="22">
        <f t="shared" si="11"/>
        <v>0.59310344827586203</v>
      </c>
      <c r="E369" s="19">
        <v>57</v>
      </c>
      <c r="F369" s="19">
        <v>43</v>
      </c>
      <c r="G369" s="19">
        <v>258</v>
      </c>
      <c r="H369" s="19">
        <v>176</v>
      </c>
      <c r="I369" s="22">
        <v>1</v>
      </c>
      <c r="K369" s="16">
        <v>34342</v>
      </c>
      <c r="L369">
        <v>1</v>
      </c>
    </row>
    <row r="370" spans="1:12">
      <c r="A370" s="21">
        <v>34343</v>
      </c>
      <c r="B370" s="19">
        <v>5.9</v>
      </c>
      <c r="C370" s="22">
        <f t="shared" si="10"/>
        <v>0.56999999999999995</v>
      </c>
      <c r="D370" s="22">
        <f t="shared" si="11"/>
        <v>0.59310344827586203</v>
      </c>
      <c r="E370" s="19">
        <v>57</v>
      </c>
      <c r="F370" s="19">
        <v>43</v>
      </c>
      <c r="G370" s="19">
        <v>258</v>
      </c>
      <c r="H370" s="19">
        <v>176</v>
      </c>
      <c r="I370" s="22">
        <v>1</v>
      </c>
      <c r="K370" s="16">
        <v>34343</v>
      </c>
      <c r="L370">
        <v>1</v>
      </c>
    </row>
    <row r="371" spans="1:12">
      <c r="A371" s="21">
        <v>34344</v>
      </c>
      <c r="B371" s="19">
        <v>5.8</v>
      </c>
      <c r="C371" s="22">
        <f t="shared" si="10"/>
        <v>0.56999999999999995</v>
      </c>
      <c r="D371" s="22">
        <f t="shared" si="11"/>
        <v>0.59310344827586203</v>
      </c>
      <c r="E371" s="19">
        <v>57</v>
      </c>
      <c r="F371" s="19">
        <v>43</v>
      </c>
      <c r="G371" s="19">
        <v>258</v>
      </c>
      <c r="H371" s="19">
        <v>176</v>
      </c>
      <c r="I371" s="22">
        <v>1</v>
      </c>
      <c r="K371" s="16">
        <v>34344</v>
      </c>
      <c r="L371">
        <v>1</v>
      </c>
    </row>
    <row r="372" spans="1:12">
      <c r="A372" s="21">
        <v>34345</v>
      </c>
      <c r="B372" s="19">
        <v>5.6</v>
      </c>
      <c r="C372" s="22">
        <f t="shared" si="10"/>
        <v>0.56999999999999995</v>
      </c>
      <c r="D372" s="22">
        <f t="shared" si="11"/>
        <v>0.59310344827586203</v>
      </c>
      <c r="E372" s="19">
        <v>57</v>
      </c>
      <c r="F372" s="19">
        <v>43</v>
      </c>
      <c r="G372" s="19">
        <v>258</v>
      </c>
      <c r="H372" s="19">
        <v>176</v>
      </c>
      <c r="I372" s="22">
        <v>1</v>
      </c>
      <c r="K372" s="16">
        <v>34345</v>
      </c>
      <c r="L372">
        <v>1</v>
      </c>
    </row>
    <row r="373" spans="1:12">
      <c r="A373" s="21">
        <v>34346</v>
      </c>
      <c r="B373" s="19">
        <v>5.5</v>
      </c>
      <c r="C373" s="22">
        <f t="shared" si="10"/>
        <v>0.56999999999999995</v>
      </c>
      <c r="D373" s="22">
        <f t="shared" si="11"/>
        <v>0.59310344827586203</v>
      </c>
      <c r="E373" s="19">
        <v>57</v>
      </c>
      <c r="F373" s="19">
        <v>43</v>
      </c>
      <c r="G373" s="19">
        <v>258</v>
      </c>
      <c r="H373" s="19">
        <v>176</v>
      </c>
      <c r="I373" s="22">
        <v>1</v>
      </c>
      <c r="K373" s="16">
        <v>34346</v>
      </c>
      <c r="L373">
        <v>1</v>
      </c>
    </row>
    <row r="374" spans="1:12">
      <c r="A374" s="21">
        <v>34700</v>
      </c>
      <c r="B374" s="19">
        <v>5.6</v>
      </c>
      <c r="C374" s="22">
        <f t="shared" si="10"/>
        <v>0.56999999999999995</v>
      </c>
      <c r="D374" s="22">
        <f t="shared" si="11"/>
        <v>0.59310344827586203</v>
      </c>
      <c r="E374" s="19">
        <v>57</v>
      </c>
      <c r="F374" s="19">
        <v>43</v>
      </c>
      <c r="G374" s="19">
        <v>258</v>
      </c>
      <c r="H374" s="19">
        <v>176</v>
      </c>
      <c r="I374" s="23">
        <v>1</v>
      </c>
      <c r="K374" s="16">
        <v>34700</v>
      </c>
      <c r="L374">
        <v>1</v>
      </c>
    </row>
    <row r="375" spans="1:12">
      <c r="A375" s="21">
        <v>34701</v>
      </c>
      <c r="B375" s="19">
        <v>5.4</v>
      </c>
      <c r="C375" s="22">
        <f t="shared" si="10"/>
        <v>0.48</v>
      </c>
      <c r="D375" s="22">
        <f t="shared" si="11"/>
        <v>0.4689655172413793</v>
      </c>
      <c r="E375" s="19">
        <v>48</v>
      </c>
      <c r="F375" s="19">
        <v>52</v>
      </c>
      <c r="G375" s="19">
        <v>204</v>
      </c>
      <c r="H375" s="19">
        <v>230</v>
      </c>
      <c r="I375" s="22">
        <v>1</v>
      </c>
      <c r="K375" s="16">
        <v>34701</v>
      </c>
      <c r="L375">
        <v>1</v>
      </c>
    </row>
    <row r="376" spans="1:12">
      <c r="A376" s="21">
        <v>34702</v>
      </c>
      <c r="B376" s="19">
        <v>5.4</v>
      </c>
      <c r="C376" s="22">
        <f t="shared" si="10"/>
        <v>0.48</v>
      </c>
      <c r="D376" s="22">
        <f t="shared" si="11"/>
        <v>0.4689655172413793</v>
      </c>
      <c r="E376" s="19">
        <v>48</v>
      </c>
      <c r="F376" s="19">
        <v>52</v>
      </c>
      <c r="G376" s="19">
        <v>204</v>
      </c>
      <c r="H376" s="19">
        <v>230</v>
      </c>
      <c r="I376" s="22">
        <v>1</v>
      </c>
      <c r="K376" s="16">
        <v>34702</v>
      </c>
      <c r="L376">
        <v>1</v>
      </c>
    </row>
    <row r="377" spans="1:12">
      <c r="A377" s="21">
        <v>34703</v>
      </c>
      <c r="B377" s="19">
        <v>5.8</v>
      </c>
      <c r="C377" s="22">
        <f t="shared" si="10"/>
        <v>0.48</v>
      </c>
      <c r="D377" s="22">
        <f t="shared" si="11"/>
        <v>0.4689655172413793</v>
      </c>
      <c r="E377" s="19">
        <v>48</v>
      </c>
      <c r="F377" s="19">
        <v>52</v>
      </c>
      <c r="G377" s="19">
        <v>204</v>
      </c>
      <c r="H377" s="19">
        <v>230</v>
      </c>
      <c r="I377" s="22">
        <v>1</v>
      </c>
      <c r="K377" s="16">
        <v>34703</v>
      </c>
      <c r="L377">
        <v>1</v>
      </c>
    </row>
    <row r="378" spans="1:12">
      <c r="A378" s="21">
        <v>34704</v>
      </c>
      <c r="B378" s="19">
        <v>5.6</v>
      </c>
      <c r="C378" s="22">
        <f t="shared" si="10"/>
        <v>0.48</v>
      </c>
      <c r="D378" s="22">
        <f t="shared" si="11"/>
        <v>0.4689655172413793</v>
      </c>
      <c r="E378" s="19">
        <v>48</v>
      </c>
      <c r="F378" s="19">
        <v>52</v>
      </c>
      <c r="G378" s="19">
        <v>204</v>
      </c>
      <c r="H378" s="19">
        <v>230</v>
      </c>
      <c r="I378" s="22">
        <v>1</v>
      </c>
      <c r="K378" s="16">
        <v>34704</v>
      </c>
      <c r="L378">
        <v>1</v>
      </c>
    </row>
    <row r="379" spans="1:12">
      <c r="A379" s="21">
        <v>34705</v>
      </c>
      <c r="B379" s="19">
        <v>5.6</v>
      </c>
      <c r="C379" s="22">
        <f t="shared" si="10"/>
        <v>0.48</v>
      </c>
      <c r="D379" s="22">
        <f t="shared" si="11"/>
        <v>0.4689655172413793</v>
      </c>
      <c r="E379" s="19">
        <v>48</v>
      </c>
      <c r="F379" s="19">
        <v>52</v>
      </c>
      <c r="G379" s="19">
        <v>204</v>
      </c>
      <c r="H379" s="19">
        <v>230</v>
      </c>
      <c r="I379" s="22">
        <v>1</v>
      </c>
      <c r="K379" s="16">
        <v>34705</v>
      </c>
      <c r="L379">
        <v>1</v>
      </c>
    </row>
    <row r="380" spans="1:12">
      <c r="A380" s="21">
        <v>34706</v>
      </c>
      <c r="B380" s="19">
        <v>5.7</v>
      </c>
      <c r="C380" s="22">
        <f t="shared" si="10"/>
        <v>0.48</v>
      </c>
      <c r="D380" s="22">
        <f t="shared" si="11"/>
        <v>0.4689655172413793</v>
      </c>
      <c r="E380" s="19">
        <v>48</v>
      </c>
      <c r="F380" s="19">
        <v>52</v>
      </c>
      <c r="G380" s="19">
        <v>204</v>
      </c>
      <c r="H380" s="19">
        <v>230</v>
      </c>
      <c r="I380" s="22">
        <v>1</v>
      </c>
      <c r="K380" s="16">
        <v>34706</v>
      </c>
      <c r="L380">
        <v>1</v>
      </c>
    </row>
    <row r="381" spans="1:12">
      <c r="A381" s="21">
        <v>34707</v>
      </c>
      <c r="B381" s="19">
        <v>5.7</v>
      </c>
      <c r="C381" s="22">
        <f t="shared" si="10"/>
        <v>0.48</v>
      </c>
      <c r="D381" s="22">
        <f t="shared" si="11"/>
        <v>0.4689655172413793</v>
      </c>
      <c r="E381" s="19">
        <v>48</v>
      </c>
      <c r="F381" s="19">
        <v>52</v>
      </c>
      <c r="G381" s="19">
        <v>204</v>
      </c>
      <c r="H381" s="19">
        <v>230</v>
      </c>
      <c r="I381" s="22">
        <v>1</v>
      </c>
      <c r="K381" s="16">
        <v>34707</v>
      </c>
      <c r="L381">
        <v>1</v>
      </c>
    </row>
    <row r="382" spans="1:12">
      <c r="A382" s="21">
        <v>34708</v>
      </c>
      <c r="B382" s="19">
        <v>5.6</v>
      </c>
      <c r="C382" s="22">
        <f t="shared" si="10"/>
        <v>0.48</v>
      </c>
      <c r="D382" s="22">
        <f t="shared" si="11"/>
        <v>0.4689655172413793</v>
      </c>
      <c r="E382" s="19">
        <v>48</v>
      </c>
      <c r="F382" s="19">
        <v>52</v>
      </c>
      <c r="G382" s="19">
        <v>204</v>
      </c>
      <c r="H382" s="19">
        <v>230</v>
      </c>
      <c r="I382" s="22">
        <v>1</v>
      </c>
      <c r="K382" s="16">
        <v>34708</v>
      </c>
      <c r="L382">
        <v>1</v>
      </c>
    </row>
    <row r="383" spans="1:12">
      <c r="A383" s="21">
        <v>34709</v>
      </c>
      <c r="B383" s="19">
        <v>5.5</v>
      </c>
      <c r="C383" s="22">
        <f t="shared" si="10"/>
        <v>0.48</v>
      </c>
      <c r="D383" s="22">
        <f t="shared" si="11"/>
        <v>0.4689655172413793</v>
      </c>
      <c r="E383" s="19">
        <v>48</v>
      </c>
      <c r="F383" s="19">
        <v>52</v>
      </c>
      <c r="G383" s="19">
        <v>204</v>
      </c>
      <c r="H383" s="19">
        <v>230</v>
      </c>
      <c r="I383" s="22">
        <v>1</v>
      </c>
      <c r="K383" s="16">
        <v>34709</v>
      </c>
      <c r="L383">
        <v>1</v>
      </c>
    </row>
    <row r="384" spans="1:12">
      <c r="A384" s="21">
        <v>34710</v>
      </c>
      <c r="B384" s="19">
        <v>5.6</v>
      </c>
      <c r="C384" s="22">
        <f t="shared" si="10"/>
        <v>0.48</v>
      </c>
      <c r="D384" s="22">
        <f t="shared" si="11"/>
        <v>0.4689655172413793</v>
      </c>
      <c r="E384" s="19">
        <v>48</v>
      </c>
      <c r="F384" s="19">
        <v>52</v>
      </c>
      <c r="G384" s="19">
        <v>204</v>
      </c>
      <c r="H384" s="19">
        <v>230</v>
      </c>
      <c r="I384" s="22">
        <v>1</v>
      </c>
      <c r="K384" s="16">
        <v>34710</v>
      </c>
      <c r="L384">
        <v>1</v>
      </c>
    </row>
    <row r="385" spans="1:12">
      <c r="A385" s="21">
        <v>34711</v>
      </c>
      <c r="B385" s="19">
        <v>5.6</v>
      </c>
      <c r="C385" s="22">
        <f t="shared" si="10"/>
        <v>0.48</v>
      </c>
      <c r="D385" s="22">
        <f t="shared" si="11"/>
        <v>0.4689655172413793</v>
      </c>
      <c r="E385" s="19">
        <v>48</v>
      </c>
      <c r="F385" s="19">
        <v>52</v>
      </c>
      <c r="G385" s="19">
        <v>204</v>
      </c>
      <c r="H385" s="19">
        <v>230</v>
      </c>
      <c r="I385" s="22">
        <v>1</v>
      </c>
      <c r="K385" s="16">
        <v>34711</v>
      </c>
      <c r="L385">
        <v>1</v>
      </c>
    </row>
    <row r="386" spans="1:12">
      <c r="A386" s="21">
        <v>35065</v>
      </c>
      <c r="B386" s="19">
        <v>5.6</v>
      </c>
      <c r="C386" s="22">
        <f t="shared" si="10"/>
        <v>0.48</v>
      </c>
      <c r="D386" s="22">
        <f t="shared" si="11"/>
        <v>0.4689655172413793</v>
      </c>
      <c r="E386" s="19">
        <v>48</v>
      </c>
      <c r="F386" s="19">
        <v>52</v>
      </c>
      <c r="G386" s="19">
        <v>204</v>
      </c>
      <c r="H386" s="19">
        <v>230</v>
      </c>
      <c r="I386" s="22">
        <v>1</v>
      </c>
      <c r="K386" s="16">
        <v>35065</v>
      </c>
      <c r="L386">
        <v>1</v>
      </c>
    </row>
    <row r="387" spans="1:12">
      <c r="A387" s="21">
        <v>35066</v>
      </c>
      <c r="B387" s="19">
        <v>5.5</v>
      </c>
      <c r="C387" s="22">
        <f t="shared" ref="C387:C450" si="12">(E387/100)</f>
        <v>0.48</v>
      </c>
      <c r="D387" s="22">
        <f t="shared" ref="D387:D450" si="13">G387/435</f>
        <v>0.4689655172413793</v>
      </c>
      <c r="E387" s="19">
        <v>48</v>
      </c>
      <c r="F387" s="19">
        <v>52</v>
      </c>
      <c r="G387" s="19">
        <v>204</v>
      </c>
      <c r="H387" s="19">
        <v>230</v>
      </c>
      <c r="I387" s="22">
        <v>1</v>
      </c>
      <c r="K387" s="16">
        <v>35066</v>
      </c>
      <c r="L387">
        <v>1</v>
      </c>
    </row>
    <row r="388" spans="1:12">
      <c r="A388" s="21">
        <v>35067</v>
      </c>
      <c r="B388" s="19">
        <v>5.5</v>
      </c>
      <c r="C388" s="22">
        <f t="shared" si="12"/>
        <v>0.48</v>
      </c>
      <c r="D388" s="22">
        <f t="shared" si="13"/>
        <v>0.4689655172413793</v>
      </c>
      <c r="E388" s="19">
        <v>48</v>
      </c>
      <c r="F388" s="19">
        <v>52</v>
      </c>
      <c r="G388" s="19">
        <v>204</v>
      </c>
      <c r="H388" s="19">
        <v>230</v>
      </c>
      <c r="I388" s="22">
        <v>1</v>
      </c>
      <c r="K388" s="16">
        <v>35067</v>
      </c>
      <c r="L388">
        <v>1</v>
      </c>
    </row>
    <row r="389" spans="1:12">
      <c r="A389" s="21">
        <v>35068</v>
      </c>
      <c r="B389" s="19">
        <v>5.6</v>
      </c>
      <c r="C389" s="22">
        <f t="shared" si="12"/>
        <v>0.48</v>
      </c>
      <c r="D389" s="22">
        <f t="shared" si="13"/>
        <v>0.4689655172413793</v>
      </c>
      <c r="E389" s="19">
        <v>48</v>
      </c>
      <c r="F389" s="19">
        <v>52</v>
      </c>
      <c r="G389" s="19">
        <v>204</v>
      </c>
      <c r="H389" s="19">
        <v>230</v>
      </c>
      <c r="I389" s="22">
        <v>1</v>
      </c>
      <c r="K389" s="16">
        <v>35068</v>
      </c>
      <c r="L389">
        <v>1</v>
      </c>
    </row>
    <row r="390" spans="1:12">
      <c r="A390" s="21">
        <v>35069</v>
      </c>
      <c r="B390" s="19">
        <v>5.6</v>
      </c>
      <c r="C390" s="22">
        <f t="shared" si="12"/>
        <v>0.48</v>
      </c>
      <c r="D390" s="22">
        <f t="shared" si="13"/>
        <v>0.4689655172413793</v>
      </c>
      <c r="E390" s="19">
        <v>48</v>
      </c>
      <c r="F390" s="19">
        <v>52</v>
      </c>
      <c r="G390" s="19">
        <v>204</v>
      </c>
      <c r="H390" s="19">
        <v>230</v>
      </c>
      <c r="I390" s="22">
        <v>1</v>
      </c>
      <c r="K390" s="16">
        <v>35069</v>
      </c>
      <c r="L390">
        <v>1</v>
      </c>
    </row>
    <row r="391" spans="1:12">
      <c r="A391" s="21">
        <v>35070</v>
      </c>
      <c r="B391" s="19">
        <v>5.3</v>
      </c>
      <c r="C391" s="22">
        <f t="shared" si="12"/>
        <v>0.48</v>
      </c>
      <c r="D391" s="22">
        <f t="shared" si="13"/>
        <v>0.4689655172413793</v>
      </c>
      <c r="E391" s="19">
        <v>48</v>
      </c>
      <c r="F391" s="19">
        <v>52</v>
      </c>
      <c r="G391" s="19">
        <v>204</v>
      </c>
      <c r="H391" s="19">
        <v>230</v>
      </c>
      <c r="I391" s="22">
        <v>1</v>
      </c>
      <c r="K391" s="16">
        <v>35070</v>
      </c>
      <c r="L391">
        <v>1</v>
      </c>
    </row>
    <row r="392" spans="1:12">
      <c r="A392" s="21">
        <v>35071</v>
      </c>
      <c r="B392" s="19">
        <v>5.5</v>
      </c>
      <c r="C392" s="22">
        <f t="shared" si="12"/>
        <v>0.48</v>
      </c>
      <c r="D392" s="22">
        <f t="shared" si="13"/>
        <v>0.4689655172413793</v>
      </c>
      <c r="E392" s="19">
        <v>48</v>
      </c>
      <c r="F392" s="19">
        <v>52</v>
      </c>
      <c r="G392" s="19">
        <v>204</v>
      </c>
      <c r="H392" s="19">
        <v>230</v>
      </c>
      <c r="I392" s="22">
        <v>1</v>
      </c>
      <c r="K392" s="16">
        <v>35071</v>
      </c>
      <c r="L392">
        <v>1</v>
      </c>
    </row>
    <row r="393" spans="1:12">
      <c r="A393" s="21">
        <v>35072</v>
      </c>
      <c r="B393" s="19">
        <v>5.0999999999999996</v>
      </c>
      <c r="C393" s="22">
        <f t="shared" si="12"/>
        <v>0.48</v>
      </c>
      <c r="D393" s="22">
        <f t="shared" si="13"/>
        <v>0.4689655172413793</v>
      </c>
      <c r="E393" s="19">
        <v>48</v>
      </c>
      <c r="F393" s="19">
        <v>52</v>
      </c>
      <c r="G393" s="19">
        <v>204</v>
      </c>
      <c r="H393" s="19">
        <v>230</v>
      </c>
      <c r="I393" s="22">
        <v>1</v>
      </c>
      <c r="K393" s="16">
        <v>35072</v>
      </c>
      <c r="L393">
        <v>1</v>
      </c>
    </row>
    <row r="394" spans="1:12">
      <c r="A394" s="21">
        <v>35073</v>
      </c>
      <c r="B394" s="19">
        <v>5.2</v>
      </c>
      <c r="C394" s="22">
        <f t="shared" si="12"/>
        <v>0.48</v>
      </c>
      <c r="D394" s="22">
        <f t="shared" si="13"/>
        <v>0.4689655172413793</v>
      </c>
      <c r="E394" s="19">
        <v>48</v>
      </c>
      <c r="F394" s="19">
        <v>52</v>
      </c>
      <c r="G394" s="19">
        <v>204</v>
      </c>
      <c r="H394" s="19">
        <v>230</v>
      </c>
      <c r="I394" s="22">
        <v>1</v>
      </c>
      <c r="K394" s="16">
        <v>35073</v>
      </c>
      <c r="L394">
        <v>1</v>
      </c>
    </row>
    <row r="395" spans="1:12">
      <c r="A395" s="21">
        <v>35074</v>
      </c>
      <c r="B395" s="19">
        <v>5.2</v>
      </c>
      <c r="C395" s="22">
        <f t="shared" si="12"/>
        <v>0.48</v>
      </c>
      <c r="D395" s="22">
        <f t="shared" si="13"/>
        <v>0.4689655172413793</v>
      </c>
      <c r="E395" s="19">
        <v>48</v>
      </c>
      <c r="F395" s="19">
        <v>52</v>
      </c>
      <c r="G395" s="19">
        <v>204</v>
      </c>
      <c r="H395" s="19">
        <v>230</v>
      </c>
      <c r="I395" s="22">
        <v>1</v>
      </c>
      <c r="K395" s="16">
        <v>35074</v>
      </c>
      <c r="L395">
        <v>1</v>
      </c>
    </row>
    <row r="396" spans="1:12">
      <c r="A396" s="21">
        <v>35075</v>
      </c>
      <c r="B396" s="19">
        <v>5.4</v>
      </c>
      <c r="C396" s="22">
        <f t="shared" si="12"/>
        <v>0.48</v>
      </c>
      <c r="D396" s="22">
        <f t="shared" si="13"/>
        <v>0.4689655172413793</v>
      </c>
      <c r="E396" s="19">
        <v>48</v>
      </c>
      <c r="F396" s="19">
        <v>52</v>
      </c>
      <c r="G396" s="19">
        <v>204</v>
      </c>
      <c r="H396" s="19">
        <v>230</v>
      </c>
      <c r="I396" s="22">
        <v>1</v>
      </c>
      <c r="K396" s="16">
        <v>35075</v>
      </c>
      <c r="L396">
        <v>1</v>
      </c>
    </row>
    <row r="397" spans="1:12">
      <c r="A397" s="21">
        <v>35076</v>
      </c>
      <c r="B397" s="19">
        <v>5.4</v>
      </c>
      <c r="C397" s="22">
        <f t="shared" si="12"/>
        <v>0.48</v>
      </c>
      <c r="D397" s="22">
        <f t="shared" si="13"/>
        <v>0.4689655172413793</v>
      </c>
      <c r="E397" s="19">
        <v>48</v>
      </c>
      <c r="F397" s="19">
        <v>52</v>
      </c>
      <c r="G397" s="19">
        <v>204</v>
      </c>
      <c r="H397" s="19">
        <v>230</v>
      </c>
      <c r="I397" s="22">
        <v>1</v>
      </c>
      <c r="K397" s="16">
        <v>35076</v>
      </c>
      <c r="L397">
        <v>1</v>
      </c>
    </row>
    <row r="398" spans="1:12">
      <c r="A398" s="21">
        <v>35431</v>
      </c>
      <c r="B398" s="19">
        <v>5.3</v>
      </c>
      <c r="C398" s="22">
        <f t="shared" si="12"/>
        <v>0.48</v>
      </c>
      <c r="D398" s="22">
        <f t="shared" si="13"/>
        <v>0.4689655172413793</v>
      </c>
      <c r="E398" s="19">
        <v>48</v>
      </c>
      <c r="F398" s="19">
        <v>52</v>
      </c>
      <c r="G398" s="19">
        <v>204</v>
      </c>
      <c r="H398" s="19">
        <v>230</v>
      </c>
      <c r="I398" s="23">
        <v>1</v>
      </c>
      <c r="K398" s="16">
        <v>35431</v>
      </c>
      <c r="L398">
        <v>1</v>
      </c>
    </row>
    <row r="399" spans="1:12">
      <c r="A399" s="21">
        <v>35432</v>
      </c>
      <c r="B399" s="19">
        <v>5.2</v>
      </c>
      <c r="C399" s="22">
        <f t="shared" si="12"/>
        <v>0.45</v>
      </c>
      <c r="D399" s="22">
        <f t="shared" si="13"/>
        <v>0.47586206896551725</v>
      </c>
      <c r="E399" s="19">
        <v>45</v>
      </c>
      <c r="F399" s="19">
        <v>55</v>
      </c>
      <c r="G399" s="19">
        <v>207</v>
      </c>
      <c r="H399" s="19">
        <v>226</v>
      </c>
      <c r="I399" s="22">
        <v>1</v>
      </c>
      <c r="K399" s="16">
        <v>35432</v>
      </c>
      <c r="L399">
        <v>1</v>
      </c>
    </row>
    <row r="400" spans="1:12">
      <c r="A400" s="21">
        <v>35433</v>
      </c>
      <c r="B400" s="19">
        <v>5.2</v>
      </c>
      <c r="C400" s="22">
        <f t="shared" si="12"/>
        <v>0.45</v>
      </c>
      <c r="D400" s="22">
        <f t="shared" si="13"/>
        <v>0.47586206896551725</v>
      </c>
      <c r="E400" s="19">
        <v>45</v>
      </c>
      <c r="F400" s="19">
        <v>55</v>
      </c>
      <c r="G400" s="19">
        <v>207</v>
      </c>
      <c r="H400" s="19">
        <v>226</v>
      </c>
      <c r="I400" s="22">
        <v>1</v>
      </c>
      <c r="K400" s="16">
        <v>35433</v>
      </c>
      <c r="L400">
        <v>1</v>
      </c>
    </row>
    <row r="401" spans="1:12">
      <c r="A401" s="21">
        <v>35434</v>
      </c>
      <c r="B401" s="19">
        <v>5.0999999999999996</v>
      </c>
      <c r="C401" s="22">
        <f t="shared" si="12"/>
        <v>0.45</v>
      </c>
      <c r="D401" s="22">
        <f t="shared" si="13"/>
        <v>0.47586206896551725</v>
      </c>
      <c r="E401" s="19">
        <v>45</v>
      </c>
      <c r="F401" s="19">
        <v>55</v>
      </c>
      <c r="G401" s="19">
        <v>207</v>
      </c>
      <c r="H401" s="19">
        <v>226</v>
      </c>
      <c r="I401" s="22">
        <v>1</v>
      </c>
      <c r="K401" s="16">
        <v>35434</v>
      </c>
      <c r="L401">
        <v>1</v>
      </c>
    </row>
    <row r="402" spans="1:12">
      <c r="A402" s="21">
        <v>35435</v>
      </c>
      <c r="B402" s="19">
        <v>4.9000000000000004</v>
      </c>
      <c r="C402" s="22">
        <f t="shared" si="12"/>
        <v>0.45</v>
      </c>
      <c r="D402" s="22">
        <f t="shared" si="13"/>
        <v>0.47586206896551725</v>
      </c>
      <c r="E402" s="19">
        <v>45</v>
      </c>
      <c r="F402" s="19">
        <v>55</v>
      </c>
      <c r="G402" s="19">
        <v>207</v>
      </c>
      <c r="H402" s="19">
        <v>226</v>
      </c>
      <c r="I402" s="22">
        <v>1</v>
      </c>
      <c r="K402" s="16">
        <v>35435</v>
      </c>
      <c r="L402">
        <v>1</v>
      </c>
    </row>
    <row r="403" spans="1:12">
      <c r="A403" s="21">
        <v>35436</v>
      </c>
      <c r="B403" s="19">
        <v>5</v>
      </c>
      <c r="C403" s="22">
        <f t="shared" si="12"/>
        <v>0.45</v>
      </c>
      <c r="D403" s="22">
        <f t="shared" si="13"/>
        <v>0.47586206896551725</v>
      </c>
      <c r="E403" s="19">
        <v>45</v>
      </c>
      <c r="F403" s="19">
        <v>55</v>
      </c>
      <c r="G403" s="19">
        <v>207</v>
      </c>
      <c r="H403" s="19">
        <v>226</v>
      </c>
      <c r="I403" s="22">
        <v>1</v>
      </c>
      <c r="K403" s="16">
        <v>35436</v>
      </c>
      <c r="L403">
        <v>1</v>
      </c>
    </row>
    <row r="404" spans="1:12">
      <c r="A404" s="21">
        <v>35437</v>
      </c>
      <c r="B404" s="19">
        <v>4.9000000000000004</v>
      </c>
      <c r="C404" s="22">
        <f t="shared" si="12"/>
        <v>0.45</v>
      </c>
      <c r="D404" s="22">
        <f t="shared" si="13"/>
        <v>0.47586206896551725</v>
      </c>
      <c r="E404" s="19">
        <v>45</v>
      </c>
      <c r="F404" s="19">
        <v>55</v>
      </c>
      <c r="G404" s="19">
        <v>207</v>
      </c>
      <c r="H404" s="19">
        <v>226</v>
      </c>
      <c r="I404" s="22">
        <v>1</v>
      </c>
      <c r="K404" s="16">
        <v>35437</v>
      </c>
      <c r="L404">
        <v>1</v>
      </c>
    </row>
    <row r="405" spans="1:12">
      <c r="A405" s="21">
        <v>35438</v>
      </c>
      <c r="B405" s="19">
        <v>4.8</v>
      </c>
      <c r="C405" s="22">
        <f t="shared" si="12"/>
        <v>0.45</v>
      </c>
      <c r="D405" s="22">
        <f t="shared" si="13"/>
        <v>0.47586206896551725</v>
      </c>
      <c r="E405" s="19">
        <v>45</v>
      </c>
      <c r="F405" s="19">
        <v>55</v>
      </c>
      <c r="G405" s="19">
        <v>207</v>
      </c>
      <c r="H405" s="19">
        <v>226</v>
      </c>
      <c r="I405" s="22">
        <v>1</v>
      </c>
      <c r="K405" s="16">
        <v>35438</v>
      </c>
      <c r="L405">
        <v>1</v>
      </c>
    </row>
    <row r="406" spans="1:12">
      <c r="A406" s="21">
        <v>35439</v>
      </c>
      <c r="B406" s="19">
        <v>4.9000000000000004</v>
      </c>
      <c r="C406" s="22">
        <f t="shared" si="12"/>
        <v>0.45</v>
      </c>
      <c r="D406" s="22">
        <f t="shared" si="13"/>
        <v>0.47586206896551725</v>
      </c>
      <c r="E406" s="19">
        <v>45</v>
      </c>
      <c r="F406" s="19">
        <v>55</v>
      </c>
      <c r="G406" s="19">
        <v>207</v>
      </c>
      <c r="H406" s="19">
        <v>226</v>
      </c>
      <c r="I406" s="22">
        <v>1</v>
      </c>
      <c r="K406" s="16">
        <v>35439</v>
      </c>
      <c r="L406">
        <v>1</v>
      </c>
    </row>
    <row r="407" spans="1:12">
      <c r="A407" s="21">
        <v>35440</v>
      </c>
      <c r="B407" s="19">
        <v>4.7</v>
      </c>
      <c r="C407" s="22">
        <f t="shared" si="12"/>
        <v>0.45</v>
      </c>
      <c r="D407" s="22">
        <f t="shared" si="13"/>
        <v>0.47586206896551725</v>
      </c>
      <c r="E407" s="19">
        <v>45</v>
      </c>
      <c r="F407" s="19">
        <v>55</v>
      </c>
      <c r="G407" s="19">
        <v>207</v>
      </c>
      <c r="H407" s="19">
        <v>226</v>
      </c>
      <c r="I407" s="22">
        <v>1</v>
      </c>
      <c r="K407" s="16">
        <v>35440</v>
      </c>
      <c r="L407">
        <v>1</v>
      </c>
    </row>
    <row r="408" spans="1:12">
      <c r="A408" s="21">
        <v>35441</v>
      </c>
      <c r="B408" s="19">
        <v>4.5999999999999996</v>
      </c>
      <c r="C408" s="22">
        <f t="shared" si="12"/>
        <v>0.45</v>
      </c>
      <c r="D408" s="22">
        <f t="shared" si="13"/>
        <v>0.47586206896551725</v>
      </c>
      <c r="E408" s="19">
        <v>45</v>
      </c>
      <c r="F408" s="19">
        <v>55</v>
      </c>
      <c r="G408" s="19">
        <v>207</v>
      </c>
      <c r="H408" s="19">
        <v>226</v>
      </c>
      <c r="I408" s="22">
        <v>1</v>
      </c>
      <c r="K408" s="16">
        <v>35441</v>
      </c>
      <c r="L408">
        <v>1</v>
      </c>
    </row>
    <row r="409" spans="1:12">
      <c r="A409" s="21">
        <v>35442</v>
      </c>
      <c r="B409" s="19">
        <v>4.7</v>
      </c>
      <c r="C409" s="22">
        <f t="shared" si="12"/>
        <v>0.45</v>
      </c>
      <c r="D409" s="22">
        <f t="shared" si="13"/>
        <v>0.47586206896551725</v>
      </c>
      <c r="E409" s="19">
        <v>45</v>
      </c>
      <c r="F409" s="19">
        <v>55</v>
      </c>
      <c r="G409" s="19">
        <v>207</v>
      </c>
      <c r="H409" s="19">
        <v>226</v>
      </c>
      <c r="I409" s="22">
        <v>1</v>
      </c>
      <c r="K409" s="16">
        <v>35442</v>
      </c>
      <c r="L409">
        <v>1</v>
      </c>
    </row>
    <row r="410" spans="1:12">
      <c r="A410" s="21">
        <v>35796</v>
      </c>
      <c r="B410" s="19">
        <v>4.5999999999999996</v>
      </c>
      <c r="C410" s="22">
        <f t="shared" si="12"/>
        <v>0.45</v>
      </c>
      <c r="D410" s="22">
        <f t="shared" si="13"/>
        <v>0.47586206896551725</v>
      </c>
      <c r="E410" s="19">
        <v>45</v>
      </c>
      <c r="F410" s="19">
        <v>55</v>
      </c>
      <c r="G410" s="19">
        <v>207</v>
      </c>
      <c r="H410" s="19">
        <v>226</v>
      </c>
      <c r="I410" s="22">
        <v>1</v>
      </c>
      <c r="K410" s="16">
        <v>35796</v>
      </c>
      <c r="L410">
        <v>1</v>
      </c>
    </row>
    <row r="411" spans="1:12">
      <c r="A411" s="21">
        <v>35797</v>
      </c>
      <c r="B411" s="19">
        <v>4.5999999999999996</v>
      </c>
      <c r="C411" s="22">
        <f t="shared" si="12"/>
        <v>0.45</v>
      </c>
      <c r="D411" s="22">
        <f t="shared" si="13"/>
        <v>0.47586206896551725</v>
      </c>
      <c r="E411" s="19">
        <v>45</v>
      </c>
      <c r="F411" s="19">
        <v>55</v>
      </c>
      <c r="G411" s="19">
        <v>207</v>
      </c>
      <c r="H411" s="19">
        <v>226</v>
      </c>
      <c r="I411" s="22">
        <v>1</v>
      </c>
      <c r="K411" s="16">
        <v>35797</v>
      </c>
      <c r="L411">
        <v>1</v>
      </c>
    </row>
    <row r="412" spans="1:12">
      <c r="A412" s="21">
        <v>35798</v>
      </c>
      <c r="B412" s="19">
        <v>4.7</v>
      </c>
      <c r="C412" s="22">
        <f t="shared" si="12"/>
        <v>0.45</v>
      </c>
      <c r="D412" s="22">
        <f t="shared" si="13"/>
        <v>0.47586206896551725</v>
      </c>
      <c r="E412" s="19">
        <v>45</v>
      </c>
      <c r="F412" s="19">
        <v>55</v>
      </c>
      <c r="G412" s="19">
        <v>207</v>
      </c>
      <c r="H412" s="19">
        <v>226</v>
      </c>
      <c r="I412" s="22">
        <v>1</v>
      </c>
      <c r="K412" s="16">
        <v>35798</v>
      </c>
      <c r="L412">
        <v>1</v>
      </c>
    </row>
    <row r="413" spans="1:12">
      <c r="A413" s="21">
        <v>35799</v>
      </c>
      <c r="B413" s="19">
        <v>4.3</v>
      </c>
      <c r="C413" s="22">
        <f t="shared" si="12"/>
        <v>0.45</v>
      </c>
      <c r="D413" s="22">
        <f t="shared" si="13"/>
        <v>0.47586206896551725</v>
      </c>
      <c r="E413" s="19">
        <v>45</v>
      </c>
      <c r="F413" s="19">
        <v>55</v>
      </c>
      <c r="G413" s="19">
        <v>207</v>
      </c>
      <c r="H413" s="19">
        <v>226</v>
      </c>
      <c r="I413" s="22">
        <v>1</v>
      </c>
      <c r="K413" s="16">
        <v>35799</v>
      </c>
      <c r="L413">
        <v>1</v>
      </c>
    </row>
    <row r="414" spans="1:12">
      <c r="A414" s="21">
        <v>35800</v>
      </c>
      <c r="B414" s="19">
        <v>4.4000000000000004</v>
      </c>
      <c r="C414" s="22">
        <f t="shared" si="12"/>
        <v>0.45</v>
      </c>
      <c r="D414" s="22">
        <f t="shared" si="13"/>
        <v>0.47586206896551725</v>
      </c>
      <c r="E414" s="19">
        <v>45</v>
      </c>
      <c r="F414" s="19">
        <v>55</v>
      </c>
      <c r="G414" s="19">
        <v>207</v>
      </c>
      <c r="H414" s="19">
        <v>226</v>
      </c>
      <c r="I414" s="22">
        <v>1</v>
      </c>
      <c r="K414" s="16">
        <v>35800</v>
      </c>
      <c r="L414">
        <v>1</v>
      </c>
    </row>
    <row r="415" spans="1:12">
      <c r="A415" s="21">
        <v>35801</v>
      </c>
      <c r="B415" s="19">
        <v>4.5</v>
      </c>
      <c r="C415" s="22">
        <f t="shared" si="12"/>
        <v>0.45</v>
      </c>
      <c r="D415" s="22">
        <f t="shared" si="13"/>
        <v>0.47586206896551725</v>
      </c>
      <c r="E415" s="19">
        <v>45</v>
      </c>
      <c r="F415" s="19">
        <v>55</v>
      </c>
      <c r="G415" s="19">
        <v>207</v>
      </c>
      <c r="H415" s="19">
        <v>226</v>
      </c>
      <c r="I415" s="22">
        <v>1</v>
      </c>
      <c r="K415" s="16">
        <v>35801</v>
      </c>
      <c r="L415">
        <v>1</v>
      </c>
    </row>
    <row r="416" spans="1:12">
      <c r="A416" s="21">
        <v>35802</v>
      </c>
      <c r="B416" s="19">
        <v>4.5</v>
      </c>
      <c r="C416" s="22">
        <f t="shared" si="12"/>
        <v>0.45</v>
      </c>
      <c r="D416" s="22">
        <f t="shared" si="13"/>
        <v>0.47586206896551725</v>
      </c>
      <c r="E416" s="19">
        <v>45</v>
      </c>
      <c r="F416" s="19">
        <v>55</v>
      </c>
      <c r="G416" s="19">
        <v>207</v>
      </c>
      <c r="H416" s="19">
        <v>226</v>
      </c>
      <c r="I416" s="22">
        <v>1</v>
      </c>
      <c r="K416" s="16">
        <v>35802</v>
      </c>
      <c r="L416">
        <v>1</v>
      </c>
    </row>
    <row r="417" spans="1:12">
      <c r="A417" s="21">
        <v>35803</v>
      </c>
      <c r="B417" s="19">
        <v>4.5</v>
      </c>
      <c r="C417" s="22">
        <f t="shared" si="12"/>
        <v>0.45</v>
      </c>
      <c r="D417" s="22">
        <f t="shared" si="13"/>
        <v>0.47586206896551725</v>
      </c>
      <c r="E417" s="19">
        <v>45</v>
      </c>
      <c r="F417" s="19">
        <v>55</v>
      </c>
      <c r="G417" s="19">
        <v>207</v>
      </c>
      <c r="H417" s="19">
        <v>226</v>
      </c>
      <c r="I417" s="22">
        <v>1</v>
      </c>
      <c r="K417" s="16">
        <v>35803</v>
      </c>
      <c r="L417">
        <v>1</v>
      </c>
    </row>
    <row r="418" spans="1:12">
      <c r="A418" s="21">
        <v>35804</v>
      </c>
      <c r="B418" s="19">
        <v>4.5999999999999996</v>
      </c>
      <c r="C418" s="22">
        <f t="shared" si="12"/>
        <v>0.45</v>
      </c>
      <c r="D418" s="22">
        <f t="shared" si="13"/>
        <v>0.47586206896551725</v>
      </c>
      <c r="E418" s="19">
        <v>45</v>
      </c>
      <c r="F418" s="19">
        <v>55</v>
      </c>
      <c r="G418" s="19">
        <v>207</v>
      </c>
      <c r="H418" s="19">
        <v>226</v>
      </c>
      <c r="I418" s="22">
        <v>1</v>
      </c>
      <c r="K418" s="16">
        <v>35804</v>
      </c>
      <c r="L418">
        <v>1</v>
      </c>
    </row>
    <row r="419" spans="1:12">
      <c r="A419" s="21">
        <v>35805</v>
      </c>
      <c r="B419" s="19">
        <v>4.5</v>
      </c>
      <c r="C419" s="22">
        <f t="shared" si="12"/>
        <v>0.45</v>
      </c>
      <c r="D419" s="22">
        <f t="shared" si="13"/>
        <v>0.47586206896551725</v>
      </c>
      <c r="E419" s="19">
        <v>45</v>
      </c>
      <c r="F419" s="19">
        <v>55</v>
      </c>
      <c r="G419" s="19">
        <v>207</v>
      </c>
      <c r="H419" s="19">
        <v>226</v>
      </c>
      <c r="I419" s="22">
        <v>1</v>
      </c>
      <c r="K419" s="16">
        <v>35805</v>
      </c>
      <c r="L419">
        <v>1</v>
      </c>
    </row>
    <row r="420" spans="1:12">
      <c r="A420" s="21">
        <v>35806</v>
      </c>
      <c r="B420" s="19">
        <v>4.4000000000000004</v>
      </c>
      <c r="C420" s="22">
        <f t="shared" si="12"/>
        <v>0.45</v>
      </c>
      <c r="D420" s="22">
        <f t="shared" si="13"/>
        <v>0.47586206896551725</v>
      </c>
      <c r="E420" s="19">
        <v>45</v>
      </c>
      <c r="F420" s="19">
        <v>55</v>
      </c>
      <c r="G420" s="19">
        <v>207</v>
      </c>
      <c r="H420" s="19">
        <v>226</v>
      </c>
      <c r="I420" s="22">
        <v>1</v>
      </c>
      <c r="K420" s="16">
        <v>35806</v>
      </c>
      <c r="L420">
        <v>1</v>
      </c>
    </row>
    <row r="421" spans="1:12">
      <c r="A421" s="21">
        <v>35807</v>
      </c>
      <c r="B421" s="19">
        <v>4.4000000000000004</v>
      </c>
      <c r="C421" s="22">
        <f t="shared" si="12"/>
        <v>0.45</v>
      </c>
      <c r="D421" s="22">
        <f t="shared" si="13"/>
        <v>0.47586206896551725</v>
      </c>
      <c r="E421" s="19">
        <v>45</v>
      </c>
      <c r="F421" s="19">
        <v>55</v>
      </c>
      <c r="G421" s="19">
        <v>207</v>
      </c>
      <c r="H421" s="19">
        <v>226</v>
      </c>
      <c r="I421" s="22">
        <v>1</v>
      </c>
      <c r="K421" s="16">
        <v>35807</v>
      </c>
      <c r="L421">
        <v>1</v>
      </c>
    </row>
    <row r="422" spans="1:12">
      <c r="A422" s="21">
        <v>36161</v>
      </c>
      <c r="B422" s="19">
        <v>4.3</v>
      </c>
      <c r="C422" s="22">
        <f t="shared" si="12"/>
        <v>0.45</v>
      </c>
      <c r="D422" s="22">
        <f t="shared" si="13"/>
        <v>0.47586206896551725</v>
      </c>
      <c r="E422" s="19">
        <v>45</v>
      </c>
      <c r="F422" s="19">
        <v>55</v>
      </c>
      <c r="G422" s="19">
        <v>207</v>
      </c>
      <c r="H422" s="19">
        <v>226</v>
      </c>
      <c r="I422" s="23">
        <v>1</v>
      </c>
      <c r="K422" s="16">
        <v>36161</v>
      </c>
      <c r="L422">
        <v>1</v>
      </c>
    </row>
    <row r="423" spans="1:12">
      <c r="A423" s="21">
        <v>36162</v>
      </c>
      <c r="B423" s="19">
        <v>4.4000000000000004</v>
      </c>
      <c r="C423" s="22">
        <f t="shared" si="12"/>
        <v>0.45</v>
      </c>
      <c r="D423" s="22">
        <f t="shared" si="13"/>
        <v>0.48505747126436782</v>
      </c>
      <c r="E423" s="19">
        <v>45</v>
      </c>
      <c r="F423" s="19">
        <v>55</v>
      </c>
      <c r="G423" s="19">
        <v>211</v>
      </c>
      <c r="H423" s="19">
        <v>223</v>
      </c>
      <c r="I423" s="22">
        <v>1</v>
      </c>
      <c r="K423" s="16">
        <v>36162</v>
      </c>
      <c r="L423">
        <v>1</v>
      </c>
    </row>
    <row r="424" spans="1:12">
      <c r="A424" s="21">
        <v>36163</v>
      </c>
      <c r="B424" s="19">
        <v>4.2</v>
      </c>
      <c r="C424" s="22">
        <f t="shared" si="12"/>
        <v>0.45</v>
      </c>
      <c r="D424" s="22">
        <f t="shared" si="13"/>
        <v>0.48505747126436782</v>
      </c>
      <c r="E424" s="19">
        <v>45</v>
      </c>
      <c r="F424" s="19">
        <v>55</v>
      </c>
      <c r="G424" s="19">
        <v>211</v>
      </c>
      <c r="H424" s="19">
        <v>223</v>
      </c>
      <c r="I424" s="22">
        <v>1</v>
      </c>
      <c r="K424" s="16">
        <v>36163</v>
      </c>
      <c r="L424">
        <v>1</v>
      </c>
    </row>
    <row r="425" spans="1:12">
      <c r="A425" s="21">
        <v>36164</v>
      </c>
      <c r="B425" s="19">
        <v>4.3</v>
      </c>
      <c r="C425" s="22">
        <f t="shared" si="12"/>
        <v>0.45</v>
      </c>
      <c r="D425" s="22">
        <f t="shared" si="13"/>
        <v>0.48505747126436782</v>
      </c>
      <c r="E425" s="19">
        <v>45</v>
      </c>
      <c r="F425" s="19">
        <v>55</v>
      </c>
      <c r="G425" s="19">
        <v>211</v>
      </c>
      <c r="H425" s="19">
        <v>223</v>
      </c>
      <c r="I425" s="22">
        <v>1</v>
      </c>
      <c r="K425" s="16">
        <v>36164</v>
      </c>
      <c r="L425">
        <v>1</v>
      </c>
    </row>
    <row r="426" spans="1:12">
      <c r="A426" s="21">
        <v>36165</v>
      </c>
      <c r="B426" s="19">
        <v>4.2</v>
      </c>
      <c r="C426" s="22">
        <f t="shared" si="12"/>
        <v>0.45</v>
      </c>
      <c r="D426" s="22">
        <f t="shared" si="13"/>
        <v>0.48505747126436782</v>
      </c>
      <c r="E426" s="19">
        <v>45</v>
      </c>
      <c r="F426" s="19">
        <v>55</v>
      </c>
      <c r="G426" s="19">
        <v>211</v>
      </c>
      <c r="H426" s="19">
        <v>223</v>
      </c>
      <c r="I426" s="22">
        <v>1</v>
      </c>
      <c r="K426" s="16">
        <v>36165</v>
      </c>
      <c r="L426">
        <v>1</v>
      </c>
    </row>
    <row r="427" spans="1:12">
      <c r="A427" s="21">
        <v>36166</v>
      </c>
      <c r="B427" s="19">
        <v>4.3</v>
      </c>
      <c r="C427" s="22">
        <f t="shared" si="12"/>
        <v>0.45</v>
      </c>
      <c r="D427" s="22">
        <f t="shared" si="13"/>
        <v>0.48505747126436782</v>
      </c>
      <c r="E427" s="19">
        <v>45</v>
      </c>
      <c r="F427" s="19">
        <v>55</v>
      </c>
      <c r="G427" s="19">
        <v>211</v>
      </c>
      <c r="H427" s="19">
        <v>223</v>
      </c>
      <c r="I427" s="22">
        <v>1</v>
      </c>
      <c r="K427" s="16">
        <v>36166</v>
      </c>
      <c r="L427">
        <v>1</v>
      </c>
    </row>
    <row r="428" spans="1:12">
      <c r="A428" s="21">
        <v>36167</v>
      </c>
      <c r="B428" s="19">
        <v>4.3</v>
      </c>
      <c r="C428" s="22">
        <f t="shared" si="12"/>
        <v>0.45</v>
      </c>
      <c r="D428" s="22">
        <f t="shared" si="13"/>
        <v>0.48505747126436782</v>
      </c>
      <c r="E428" s="19">
        <v>45</v>
      </c>
      <c r="F428" s="19">
        <v>55</v>
      </c>
      <c r="G428" s="19">
        <v>211</v>
      </c>
      <c r="H428" s="19">
        <v>223</v>
      </c>
      <c r="I428" s="22">
        <v>1</v>
      </c>
      <c r="K428" s="16">
        <v>36167</v>
      </c>
      <c r="L428">
        <v>1</v>
      </c>
    </row>
    <row r="429" spans="1:12">
      <c r="A429" s="21">
        <v>36168</v>
      </c>
      <c r="B429" s="19">
        <v>4.2</v>
      </c>
      <c r="C429" s="22">
        <f t="shared" si="12"/>
        <v>0.45</v>
      </c>
      <c r="D429" s="22">
        <f t="shared" si="13"/>
        <v>0.48505747126436782</v>
      </c>
      <c r="E429" s="19">
        <v>45</v>
      </c>
      <c r="F429" s="19">
        <v>55</v>
      </c>
      <c r="G429" s="19">
        <v>211</v>
      </c>
      <c r="H429" s="19">
        <v>223</v>
      </c>
      <c r="I429" s="22">
        <v>1</v>
      </c>
      <c r="K429" s="16">
        <v>36168</v>
      </c>
      <c r="L429">
        <v>1</v>
      </c>
    </row>
    <row r="430" spans="1:12">
      <c r="A430" s="21">
        <v>36169</v>
      </c>
      <c r="B430" s="19">
        <v>4.2</v>
      </c>
      <c r="C430" s="22">
        <f t="shared" si="12"/>
        <v>0.45</v>
      </c>
      <c r="D430" s="22">
        <f t="shared" si="13"/>
        <v>0.48505747126436782</v>
      </c>
      <c r="E430" s="19">
        <v>45</v>
      </c>
      <c r="F430" s="19">
        <v>55</v>
      </c>
      <c r="G430" s="19">
        <v>211</v>
      </c>
      <c r="H430" s="19">
        <v>223</v>
      </c>
      <c r="I430" s="22">
        <v>1</v>
      </c>
      <c r="K430" s="16">
        <v>36169</v>
      </c>
      <c r="L430">
        <v>1</v>
      </c>
    </row>
    <row r="431" spans="1:12">
      <c r="A431" s="21">
        <v>36170</v>
      </c>
      <c r="B431" s="19">
        <v>4.0999999999999996</v>
      </c>
      <c r="C431" s="22">
        <f t="shared" si="12"/>
        <v>0.45</v>
      </c>
      <c r="D431" s="22">
        <f t="shared" si="13"/>
        <v>0.48505747126436782</v>
      </c>
      <c r="E431" s="19">
        <v>45</v>
      </c>
      <c r="F431" s="19">
        <v>55</v>
      </c>
      <c r="G431" s="19">
        <v>211</v>
      </c>
      <c r="H431" s="19">
        <v>223</v>
      </c>
      <c r="I431" s="22">
        <v>1</v>
      </c>
      <c r="K431" s="16">
        <v>36170</v>
      </c>
      <c r="L431">
        <v>1</v>
      </c>
    </row>
    <row r="432" spans="1:12">
      <c r="A432" s="21">
        <v>36171</v>
      </c>
      <c r="B432" s="19">
        <v>4.0999999999999996</v>
      </c>
      <c r="C432" s="22">
        <f t="shared" si="12"/>
        <v>0.45</v>
      </c>
      <c r="D432" s="22">
        <f t="shared" si="13"/>
        <v>0.48505747126436782</v>
      </c>
      <c r="E432" s="19">
        <v>45</v>
      </c>
      <c r="F432" s="19">
        <v>55</v>
      </c>
      <c r="G432" s="19">
        <v>211</v>
      </c>
      <c r="H432" s="19">
        <v>223</v>
      </c>
      <c r="I432" s="22">
        <v>1</v>
      </c>
      <c r="K432" s="16">
        <v>36171</v>
      </c>
      <c r="L432">
        <v>1</v>
      </c>
    </row>
    <row r="433" spans="1:12">
      <c r="A433" s="21">
        <v>36172</v>
      </c>
      <c r="B433" s="19">
        <v>4</v>
      </c>
      <c r="C433" s="22">
        <f t="shared" si="12"/>
        <v>0.45</v>
      </c>
      <c r="D433" s="22">
        <f t="shared" si="13"/>
        <v>0.48505747126436782</v>
      </c>
      <c r="E433" s="19">
        <v>45</v>
      </c>
      <c r="F433" s="19">
        <v>55</v>
      </c>
      <c r="G433" s="19">
        <v>211</v>
      </c>
      <c r="H433" s="19">
        <v>223</v>
      </c>
      <c r="I433" s="22">
        <v>1</v>
      </c>
      <c r="K433" s="16">
        <v>36172</v>
      </c>
      <c r="L433">
        <v>1</v>
      </c>
    </row>
    <row r="434" spans="1:12">
      <c r="A434" s="21">
        <v>36526</v>
      </c>
      <c r="B434" s="19">
        <v>4</v>
      </c>
      <c r="C434" s="22">
        <f t="shared" si="12"/>
        <v>0.45</v>
      </c>
      <c r="D434" s="22">
        <f t="shared" si="13"/>
        <v>0.48505747126436782</v>
      </c>
      <c r="E434" s="19">
        <v>45</v>
      </c>
      <c r="F434" s="19">
        <v>55</v>
      </c>
      <c r="G434" s="19">
        <v>211</v>
      </c>
      <c r="H434" s="19">
        <v>223</v>
      </c>
      <c r="I434" s="22">
        <v>1</v>
      </c>
      <c r="K434" s="16">
        <v>36526</v>
      </c>
      <c r="L434">
        <v>1</v>
      </c>
    </row>
    <row r="435" spans="1:12">
      <c r="A435" s="21">
        <v>36527</v>
      </c>
      <c r="B435" s="19">
        <v>4.0999999999999996</v>
      </c>
      <c r="C435" s="22">
        <f t="shared" si="12"/>
        <v>0.45</v>
      </c>
      <c r="D435" s="22">
        <f t="shared" si="13"/>
        <v>0.48505747126436782</v>
      </c>
      <c r="E435" s="19">
        <v>45</v>
      </c>
      <c r="F435" s="19">
        <v>55</v>
      </c>
      <c r="G435" s="19">
        <v>211</v>
      </c>
      <c r="H435" s="19">
        <v>223</v>
      </c>
      <c r="I435" s="22">
        <v>1</v>
      </c>
      <c r="K435" s="16">
        <v>36527</v>
      </c>
      <c r="L435">
        <v>1</v>
      </c>
    </row>
    <row r="436" spans="1:12">
      <c r="A436" s="21">
        <v>36528</v>
      </c>
      <c r="B436" s="19">
        <v>4</v>
      </c>
      <c r="C436" s="22">
        <f t="shared" si="12"/>
        <v>0.45</v>
      </c>
      <c r="D436" s="22">
        <f t="shared" si="13"/>
        <v>0.48505747126436782</v>
      </c>
      <c r="E436" s="19">
        <v>45</v>
      </c>
      <c r="F436" s="19">
        <v>55</v>
      </c>
      <c r="G436" s="19">
        <v>211</v>
      </c>
      <c r="H436" s="19">
        <v>223</v>
      </c>
      <c r="I436" s="22">
        <v>1</v>
      </c>
      <c r="K436" s="16">
        <v>36528</v>
      </c>
      <c r="L436">
        <v>1</v>
      </c>
    </row>
    <row r="437" spans="1:12">
      <c r="A437" s="21">
        <v>36529</v>
      </c>
      <c r="B437" s="19">
        <v>3.8</v>
      </c>
      <c r="C437" s="22">
        <f t="shared" si="12"/>
        <v>0.45</v>
      </c>
      <c r="D437" s="22">
        <f t="shared" si="13"/>
        <v>0.48505747126436782</v>
      </c>
      <c r="E437" s="19">
        <v>45</v>
      </c>
      <c r="F437" s="19">
        <v>55</v>
      </c>
      <c r="G437" s="19">
        <v>211</v>
      </c>
      <c r="H437" s="19">
        <v>223</v>
      </c>
      <c r="I437" s="22">
        <v>1</v>
      </c>
      <c r="K437" s="16">
        <v>36529</v>
      </c>
      <c r="L437">
        <v>1</v>
      </c>
    </row>
    <row r="438" spans="1:12">
      <c r="A438" s="21">
        <v>36530</v>
      </c>
      <c r="B438" s="19">
        <v>4</v>
      </c>
      <c r="C438" s="22">
        <f t="shared" si="12"/>
        <v>0.45</v>
      </c>
      <c r="D438" s="22">
        <f t="shared" si="13"/>
        <v>0.48505747126436782</v>
      </c>
      <c r="E438" s="19">
        <v>45</v>
      </c>
      <c r="F438" s="19">
        <v>55</v>
      </c>
      <c r="G438" s="19">
        <v>211</v>
      </c>
      <c r="H438" s="19">
        <v>223</v>
      </c>
      <c r="I438" s="22">
        <v>1</v>
      </c>
      <c r="K438" s="16">
        <v>36530</v>
      </c>
      <c r="L438">
        <v>1</v>
      </c>
    </row>
    <row r="439" spans="1:12">
      <c r="A439" s="21">
        <v>36531</v>
      </c>
      <c r="B439" s="19">
        <v>4</v>
      </c>
      <c r="C439" s="22">
        <f t="shared" si="12"/>
        <v>0.45</v>
      </c>
      <c r="D439" s="22">
        <f t="shared" si="13"/>
        <v>0.48505747126436782</v>
      </c>
      <c r="E439" s="19">
        <v>45</v>
      </c>
      <c r="F439" s="19">
        <v>55</v>
      </c>
      <c r="G439" s="19">
        <v>211</v>
      </c>
      <c r="H439" s="19">
        <v>223</v>
      </c>
      <c r="I439" s="22">
        <v>1</v>
      </c>
      <c r="K439" s="16">
        <v>36531</v>
      </c>
      <c r="L439">
        <v>1</v>
      </c>
    </row>
    <row r="440" spans="1:12">
      <c r="A440" s="21">
        <v>36532</v>
      </c>
      <c r="B440" s="19">
        <v>4</v>
      </c>
      <c r="C440" s="22">
        <f t="shared" si="12"/>
        <v>0.45</v>
      </c>
      <c r="D440" s="22">
        <f t="shared" si="13"/>
        <v>0.48505747126436782</v>
      </c>
      <c r="E440" s="19">
        <v>45</v>
      </c>
      <c r="F440" s="19">
        <v>55</v>
      </c>
      <c r="G440" s="19">
        <v>211</v>
      </c>
      <c r="H440" s="19">
        <v>223</v>
      </c>
      <c r="I440" s="22">
        <v>1</v>
      </c>
      <c r="K440" s="16">
        <v>36532</v>
      </c>
      <c r="L440">
        <v>1</v>
      </c>
    </row>
    <row r="441" spans="1:12">
      <c r="A441" s="21">
        <v>36533</v>
      </c>
      <c r="B441" s="19">
        <v>4.0999999999999996</v>
      </c>
      <c r="C441" s="22">
        <f t="shared" si="12"/>
        <v>0.45</v>
      </c>
      <c r="D441" s="22">
        <f t="shared" si="13"/>
        <v>0.48505747126436782</v>
      </c>
      <c r="E441" s="19">
        <v>45</v>
      </c>
      <c r="F441" s="19">
        <v>55</v>
      </c>
      <c r="G441" s="19">
        <v>211</v>
      </c>
      <c r="H441" s="19">
        <v>223</v>
      </c>
      <c r="I441" s="22">
        <v>1</v>
      </c>
      <c r="K441" s="16">
        <v>36533</v>
      </c>
      <c r="L441">
        <v>1</v>
      </c>
    </row>
    <row r="442" spans="1:12">
      <c r="A442" s="21">
        <v>36534</v>
      </c>
      <c r="B442" s="19">
        <v>3.9</v>
      </c>
      <c r="C442" s="22">
        <f t="shared" si="12"/>
        <v>0.45</v>
      </c>
      <c r="D442" s="22">
        <f t="shared" si="13"/>
        <v>0.48505747126436782</v>
      </c>
      <c r="E442" s="19">
        <v>45</v>
      </c>
      <c r="F442" s="19">
        <v>55</v>
      </c>
      <c r="G442" s="19">
        <v>211</v>
      </c>
      <c r="H442" s="19">
        <v>223</v>
      </c>
      <c r="I442" s="22">
        <v>1</v>
      </c>
      <c r="K442" s="16">
        <v>36534</v>
      </c>
      <c r="L442">
        <v>1</v>
      </c>
    </row>
    <row r="443" spans="1:12">
      <c r="A443" s="21">
        <v>36535</v>
      </c>
      <c r="B443" s="19">
        <v>3.9</v>
      </c>
      <c r="C443" s="22">
        <f t="shared" si="12"/>
        <v>0.45</v>
      </c>
      <c r="D443" s="22">
        <f t="shared" si="13"/>
        <v>0.48505747126436782</v>
      </c>
      <c r="E443" s="19">
        <v>45</v>
      </c>
      <c r="F443" s="19">
        <v>55</v>
      </c>
      <c r="G443" s="19">
        <v>211</v>
      </c>
      <c r="H443" s="19">
        <v>223</v>
      </c>
      <c r="I443" s="22">
        <v>1</v>
      </c>
      <c r="K443" s="16">
        <v>36535</v>
      </c>
      <c r="L443">
        <v>1</v>
      </c>
    </row>
    <row r="444" spans="1:12">
      <c r="A444" s="21">
        <v>36536</v>
      </c>
      <c r="B444" s="19">
        <v>3.9</v>
      </c>
      <c r="C444" s="22">
        <f t="shared" si="12"/>
        <v>0.45</v>
      </c>
      <c r="D444" s="22">
        <f t="shared" si="13"/>
        <v>0.48505747126436782</v>
      </c>
      <c r="E444" s="19">
        <v>45</v>
      </c>
      <c r="F444" s="19">
        <v>55</v>
      </c>
      <c r="G444" s="19">
        <v>211</v>
      </c>
      <c r="H444" s="19">
        <v>223</v>
      </c>
      <c r="I444" s="22">
        <v>1</v>
      </c>
      <c r="K444" s="16">
        <v>36536</v>
      </c>
      <c r="L444">
        <v>1</v>
      </c>
    </row>
    <row r="445" spans="1:12">
      <c r="A445" s="21">
        <v>36537</v>
      </c>
      <c r="B445" s="19">
        <v>3.9</v>
      </c>
      <c r="C445" s="22">
        <f t="shared" si="12"/>
        <v>0.45</v>
      </c>
      <c r="D445" s="22">
        <f t="shared" si="13"/>
        <v>0.48505747126436782</v>
      </c>
      <c r="E445" s="19">
        <v>45</v>
      </c>
      <c r="F445" s="19">
        <v>55</v>
      </c>
      <c r="G445" s="19">
        <v>211</v>
      </c>
      <c r="H445" s="19">
        <v>223</v>
      </c>
      <c r="I445" s="22">
        <v>1</v>
      </c>
      <c r="K445" s="16">
        <v>36537</v>
      </c>
      <c r="L445">
        <v>1</v>
      </c>
    </row>
    <row r="446" spans="1:12">
      <c r="A446" s="21">
        <v>36892</v>
      </c>
      <c r="B446" s="19">
        <v>4.2</v>
      </c>
      <c r="C446" s="22">
        <f t="shared" si="12"/>
        <v>0.45</v>
      </c>
      <c r="D446" s="22">
        <f t="shared" si="13"/>
        <v>0.48505747126436782</v>
      </c>
      <c r="E446" s="19">
        <v>45</v>
      </c>
      <c r="F446" s="19">
        <v>55</v>
      </c>
      <c r="G446" s="19">
        <v>211</v>
      </c>
      <c r="H446" s="19">
        <v>223</v>
      </c>
      <c r="I446" s="24">
        <v>0</v>
      </c>
      <c r="K446" s="16">
        <v>36892</v>
      </c>
      <c r="L446">
        <v>0</v>
      </c>
    </row>
    <row r="447" spans="1:12">
      <c r="A447" s="21">
        <v>36893</v>
      </c>
      <c r="B447" s="19">
        <v>4.2</v>
      </c>
      <c r="C447" s="22">
        <f t="shared" si="12"/>
        <v>0.5</v>
      </c>
      <c r="D447" s="22">
        <f t="shared" si="13"/>
        <v>0.48735632183908045</v>
      </c>
      <c r="E447" s="19">
        <v>50</v>
      </c>
      <c r="F447" s="19">
        <v>50</v>
      </c>
      <c r="G447" s="19">
        <v>212</v>
      </c>
      <c r="H447" s="19">
        <v>221</v>
      </c>
      <c r="I447" s="22">
        <v>0</v>
      </c>
      <c r="K447" s="16">
        <v>36893</v>
      </c>
      <c r="L447">
        <v>0</v>
      </c>
    </row>
    <row r="448" spans="1:12">
      <c r="A448" s="21">
        <v>36894</v>
      </c>
      <c r="B448" s="19">
        <v>4.3</v>
      </c>
      <c r="C448" s="22">
        <f t="shared" si="12"/>
        <v>0.5</v>
      </c>
      <c r="D448" s="22">
        <f t="shared" si="13"/>
        <v>0.48735632183908045</v>
      </c>
      <c r="E448" s="19">
        <v>50</v>
      </c>
      <c r="F448" s="19">
        <v>50</v>
      </c>
      <c r="G448" s="19">
        <v>212</v>
      </c>
      <c r="H448" s="19">
        <v>221</v>
      </c>
      <c r="I448" s="22">
        <v>0</v>
      </c>
      <c r="K448" s="16">
        <v>36894</v>
      </c>
      <c r="L448">
        <v>0</v>
      </c>
    </row>
    <row r="449" spans="1:12">
      <c r="A449" s="21">
        <v>36895</v>
      </c>
      <c r="B449" s="19">
        <v>4.4000000000000004</v>
      </c>
      <c r="C449" s="22">
        <f t="shared" si="12"/>
        <v>0.5</v>
      </c>
      <c r="D449" s="22">
        <f t="shared" si="13"/>
        <v>0.48735632183908045</v>
      </c>
      <c r="E449" s="19">
        <v>50</v>
      </c>
      <c r="F449" s="19">
        <v>50</v>
      </c>
      <c r="G449" s="19">
        <v>212</v>
      </c>
      <c r="H449" s="19">
        <v>221</v>
      </c>
      <c r="I449" s="22">
        <v>0</v>
      </c>
      <c r="K449" s="16">
        <v>36895</v>
      </c>
      <c r="L449">
        <v>0</v>
      </c>
    </row>
    <row r="450" spans="1:12">
      <c r="A450" s="21">
        <v>36896</v>
      </c>
      <c r="B450" s="19">
        <v>4.3</v>
      </c>
      <c r="C450" s="22">
        <f t="shared" si="12"/>
        <v>0.5</v>
      </c>
      <c r="D450" s="22">
        <f t="shared" si="13"/>
        <v>0.48735632183908045</v>
      </c>
      <c r="E450" s="19">
        <v>50</v>
      </c>
      <c r="F450" s="19">
        <v>50</v>
      </c>
      <c r="G450" s="19">
        <v>212</v>
      </c>
      <c r="H450" s="19">
        <v>221</v>
      </c>
      <c r="I450" s="22">
        <v>0</v>
      </c>
      <c r="K450" s="16">
        <v>36896</v>
      </c>
      <c r="L450">
        <v>0</v>
      </c>
    </row>
    <row r="451" spans="1:12">
      <c r="A451" s="21">
        <v>36897</v>
      </c>
      <c r="B451" s="19">
        <v>4.5</v>
      </c>
      <c r="C451" s="22">
        <f t="shared" ref="C451:C514" si="14">(E451/100)</f>
        <v>0.5</v>
      </c>
      <c r="D451" s="22">
        <f t="shared" ref="D451:D514" si="15">G451/435</f>
        <v>0.48735632183908045</v>
      </c>
      <c r="E451" s="19">
        <v>50</v>
      </c>
      <c r="F451" s="19">
        <v>50</v>
      </c>
      <c r="G451" s="19">
        <v>212</v>
      </c>
      <c r="H451" s="19">
        <v>221</v>
      </c>
      <c r="I451" s="22">
        <v>0</v>
      </c>
      <c r="K451" s="16">
        <v>36897</v>
      </c>
      <c r="L451">
        <v>0</v>
      </c>
    </row>
    <row r="452" spans="1:12">
      <c r="A452" s="21">
        <v>36898</v>
      </c>
      <c r="B452" s="19">
        <v>4.5999999999999996</v>
      </c>
      <c r="C452" s="22">
        <f t="shared" si="14"/>
        <v>0.5</v>
      </c>
      <c r="D452" s="22">
        <f t="shared" si="15"/>
        <v>0.48735632183908045</v>
      </c>
      <c r="E452" s="19">
        <v>50</v>
      </c>
      <c r="F452" s="19">
        <v>50</v>
      </c>
      <c r="G452" s="19">
        <v>212</v>
      </c>
      <c r="H452" s="19">
        <v>221</v>
      </c>
      <c r="I452" s="22">
        <v>0</v>
      </c>
      <c r="K452" s="16">
        <v>36898</v>
      </c>
      <c r="L452">
        <v>0</v>
      </c>
    </row>
    <row r="453" spans="1:12">
      <c r="A453" s="21">
        <v>36899</v>
      </c>
      <c r="B453" s="19">
        <v>4.9000000000000004</v>
      </c>
      <c r="C453" s="22">
        <f t="shared" si="14"/>
        <v>0.5</v>
      </c>
      <c r="D453" s="22">
        <f t="shared" si="15"/>
        <v>0.48735632183908045</v>
      </c>
      <c r="E453" s="19">
        <v>50</v>
      </c>
      <c r="F453" s="19">
        <v>50</v>
      </c>
      <c r="G453" s="19">
        <v>212</v>
      </c>
      <c r="H453" s="19">
        <v>221</v>
      </c>
      <c r="I453" s="22">
        <v>0</v>
      </c>
      <c r="K453" s="16">
        <v>36899</v>
      </c>
      <c r="L453">
        <v>0</v>
      </c>
    </row>
    <row r="454" spans="1:12">
      <c r="A454" s="21">
        <v>36900</v>
      </c>
      <c r="B454" s="19">
        <v>5</v>
      </c>
      <c r="C454" s="22">
        <f t="shared" si="14"/>
        <v>0.5</v>
      </c>
      <c r="D454" s="22">
        <f t="shared" si="15"/>
        <v>0.48735632183908045</v>
      </c>
      <c r="E454" s="19">
        <v>50</v>
      </c>
      <c r="F454" s="19">
        <v>50</v>
      </c>
      <c r="G454" s="19">
        <v>212</v>
      </c>
      <c r="H454" s="19">
        <v>221</v>
      </c>
      <c r="I454" s="22">
        <v>0</v>
      </c>
      <c r="K454" s="16">
        <v>36900</v>
      </c>
      <c r="L454">
        <v>0</v>
      </c>
    </row>
    <row r="455" spans="1:12">
      <c r="A455" s="21">
        <v>36901</v>
      </c>
      <c r="B455" s="19">
        <v>5.3</v>
      </c>
      <c r="C455" s="22">
        <f t="shared" si="14"/>
        <v>0.5</v>
      </c>
      <c r="D455" s="22">
        <f t="shared" si="15"/>
        <v>0.48735632183908045</v>
      </c>
      <c r="E455" s="19">
        <v>50</v>
      </c>
      <c r="F455" s="19">
        <v>50</v>
      </c>
      <c r="G455" s="19">
        <v>212</v>
      </c>
      <c r="H455" s="19">
        <v>221</v>
      </c>
      <c r="I455" s="22">
        <v>0</v>
      </c>
      <c r="K455" s="16">
        <v>36901</v>
      </c>
      <c r="L455">
        <v>0</v>
      </c>
    </row>
    <row r="456" spans="1:12">
      <c r="A456" s="21">
        <v>36902</v>
      </c>
      <c r="B456" s="19">
        <v>5.5</v>
      </c>
      <c r="C456" s="22">
        <f t="shared" si="14"/>
        <v>0.5</v>
      </c>
      <c r="D456" s="22">
        <f t="shared" si="15"/>
        <v>0.48735632183908045</v>
      </c>
      <c r="E456" s="19">
        <v>50</v>
      </c>
      <c r="F456" s="19">
        <v>50</v>
      </c>
      <c r="G456" s="19">
        <v>212</v>
      </c>
      <c r="H456" s="19">
        <v>221</v>
      </c>
      <c r="I456" s="22">
        <v>0</v>
      </c>
      <c r="K456" s="16">
        <v>36902</v>
      </c>
      <c r="L456">
        <v>0</v>
      </c>
    </row>
    <row r="457" spans="1:12">
      <c r="A457" s="21">
        <v>36903</v>
      </c>
      <c r="B457" s="19">
        <v>5.7</v>
      </c>
      <c r="C457" s="22">
        <f t="shared" si="14"/>
        <v>0.5</v>
      </c>
      <c r="D457" s="22">
        <f t="shared" si="15"/>
        <v>0.48735632183908045</v>
      </c>
      <c r="E457" s="19">
        <v>50</v>
      </c>
      <c r="F457" s="19">
        <v>50</v>
      </c>
      <c r="G457" s="19">
        <v>212</v>
      </c>
      <c r="H457" s="19">
        <v>221</v>
      </c>
      <c r="I457" s="22">
        <v>0</v>
      </c>
      <c r="K457" s="16">
        <v>36903</v>
      </c>
      <c r="L457">
        <v>0</v>
      </c>
    </row>
    <row r="458" spans="1:12">
      <c r="A458" s="21">
        <v>37257</v>
      </c>
      <c r="B458" s="19">
        <v>5.7</v>
      </c>
      <c r="C458" s="22">
        <f t="shared" si="14"/>
        <v>0.5</v>
      </c>
      <c r="D458" s="22">
        <f t="shared" si="15"/>
        <v>0.48735632183908045</v>
      </c>
      <c r="E458" s="19">
        <v>50</v>
      </c>
      <c r="F458" s="19">
        <v>50</v>
      </c>
      <c r="G458" s="19">
        <v>212</v>
      </c>
      <c r="H458" s="19">
        <v>221</v>
      </c>
      <c r="I458" s="22">
        <v>0</v>
      </c>
      <c r="K458" s="16">
        <v>37257</v>
      </c>
      <c r="L458">
        <v>0</v>
      </c>
    </row>
    <row r="459" spans="1:12">
      <c r="A459" s="21">
        <v>37258</v>
      </c>
      <c r="B459" s="19">
        <v>5.7</v>
      </c>
      <c r="C459" s="22">
        <f t="shared" si="14"/>
        <v>0.5</v>
      </c>
      <c r="D459" s="22">
        <f t="shared" si="15"/>
        <v>0.48735632183908045</v>
      </c>
      <c r="E459" s="19">
        <v>50</v>
      </c>
      <c r="F459" s="19">
        <v>50</v>
      </c>
      <c r="G459" s="19">
        <v>212</v>
      </c>
      <c r="H459" s="19">
        <v>221</v>
      </c>
      <c r="I459" s="22">
        <v>0</v>
      </c>
      <c r="K459" s="16">
        <v>37258</v>
      </c>
      <c r="L459">
        <v>0</v>
      </c>
    </row>
    <row r="460" spans="1:12">
      <c r="A460" s="21">
        <v>37259</v>
      </c>
      <c r="B460" s="19">
        <v>5.7</v>
      </c>
      <c r="C460" s="22">
        <f t="shared" si="14"/>
        <v>0.5</v>
      </c>
      <c r="D460" s="22">
        <f t="shared" si="15"/>
        <v>0.48735632183908045</v>
      </c>
      <c r="E460" s="19">
        <v>50</v>
      </c>
      <c r="F460" s="19">
        <v>50</v>
      </c>
      <c r="G460" s="19">
        <v>212</v>
      </c>
      <c r="H460" s="19">
        <v>221</v>
      </c>
      <c r="I460" s="22">
        <v>0</v>
      </c>
      <c r="K460" s="16">
        <v>37259</v>
      </c>
      <c r="L460">
        <v>0</v>
      </c>
    </row>
    <row r="461" spans="1:12">
      <c r="A461" s="21">
        <v>37260</v>
      </c>
      <c r="B461" s="19">
        <v>5.9</v>
      </c>
      <c r="C461" s="22">
        <f t="shared" si="14"/>
        <v>0.5</v>
      </c>
      <c r="D461" s="22">
        <f t="shared" si="15"/>
        <v>0.48735632183908045</v>
      </c>
      <c r="E461" s="19">
        <v>50</v>
      </c>
      <c r="F461" s="19">
        <v>50</v>
      </c>
      <c r="G461" s="19">
        <v>212</v>
      </c>
      <c r="H461" s="19">
        <v>221</v>
      </c>
      <c r="I461" s="22">
        <v>0</v>
      </c>
      <c r="K461" s="16">
        <v>37260</v>
      </c>
      <c r="L461">
        <v>0</v>
      </c>
    </row>
    <row r="462" spans="1:12">
      <c r="A462" s="21">
        <v>37261</v>
      </c>
      <c r="B462" s="19">
        <v>5.8</v>
      </c>
      <c r="C462" s="22">
        <f t="shared" si="14"/>
        <v>0.5</v>
      </c>
      <c r="D462" s="22">
        <f t="shared" si="15"/>
        <v>0.48735632183908045</v>
      </c>
      <c r="E462" s="19">
        <v>50</v>
      </c>
      <c r="F462" s="19">
        <v>50</v>
      </c>
      <c r="G462" s="19">
        <v>212</v>
      </c>
      <c r="H462" s="19">
        <v>221</v>
      </c>
      <c r="I462" s="22">
        <v>0</v>
      </c>
      <c r="K462" s="16">
        <v>37261</v>
      </c>
      <c r="L462">
        <v>0</v>
      </c>
    </row>
    <row r="463" spans="1:12">
      <c r="A463" s="21">
        <v>37262</v>
      </c>
      <c r="B463" s="19">
        <v>5.8</v>
      </c>
      <c r="C463" s="22">
        <f t="shared" si="14"/>
        <v>0.5</v>
      </c>
      <c r="D463" s="22">
        <f t="shared" si="15"/>
        <v>0.48735632183908045</v>
      </c>
      <c r="E463" s="19">
        <v>50</v>
      </c>
      <c r="F463" s="19">
        <v>50</v>
      </c>
      <c r="G463" s="19">
        <v>212</v>
      </c>
      <c r="H463" s="19">
        <v>221</v>
      </c>
      <c r="I463" s="22">
        <v>0</v>
      </c>
      <c r="K463" s="16">
        <v>37262</v>
      </c>
      <c r="L463">
        <v>0</v>
      </c>
    </row>
    <row r="464" spans="1:12">
      <c r="A464" s="21">
        <v>37263</v>
      </c>
      <c r="B464" s="19">
        <v>5.8</v>
      </c>
      <c r="C464" s="22">
        <f t="shared" si="14"/>
        <v>0.5</v>
      </c>
      <c r="D464" s="22">
        <f t="shared" si="15"/>
        <v>0.48735632183908045</v>
      </c>
      <c r="E464" s="19">
        <v>50</v>
      </c>
      <c r="F464" s="19">
        <v>50</v>
      </c>
      <c r="G464" s="19">
        <v>212</v>
      </c>
      <c r="H464" s="19">
        <v>221</v>
      </c>
      <c r="I464" s="22">
        <v>0</v>
      </c>
      <c r="K464" s="16">
        <v>37263</v>
      </c>
      <c r="L464">
        <v>0</v>
      </c>
    </row>
    <row r="465" spans="1:12">
      <c r="A465" s="21">
        <v>37264</v>
      </c>
      <c r="B465" s="19">
        <v>5.7</v>
      </c>
      <c r="C465" s="22">
        <f t="shared" si="14"/>
        <v>0.5</v>
      </c>
      <c r="D465" s="22">
        <f t="shared" si="15"/>
        <v>0.48735632183908045</v>
      </c>
      <c r="E465" s="19">
        <v>50</v>
      </c>
      <c r="F465" s="19">
        <v>50</v>
      </c>
      <c r="G465" s="19">
        <v>212</v>
      </c>
      <c r="H465" s="19">
        <v>221</v>
      </c>
      <c r="I465" s="22">
        <v>0</v>
      </c>
      <c r="K465" s="16">
        <v>37264</v>
      </c>
      <c r="L465">
        <v>0</v>
      </c>
    </row>
    <row r="466" spans="1:12">
      <c r="A466" s="21">
        <v>37265</v>
      </c>
      <c r="B466" s="19">
        <v>5.7</v>
      </c>
      <c r="C466" s="22">
        <f t="shared" si="14"/>
        <v>0.5</v>
      </c>
      <c r="D466" s="22">
        <f t="shared" si="15"/>
        <v>0.48735632183908045</v>
      </c>
      <c r="E466" s="19">
        <v>50</v>
      </c>
      <c r="F466" s="19">
        <v>50</v>
      </c>
      <c r="G466" s="19">
        <v>212</v>
      </c>
      <c r="H466" s="19">
        <v>221</v>
      </c>
      <c r="I466" s="22">
        <v>0</v>
      </c>
      <c r="K466" s="16">
        <v>37265</v>
      </c>
      <c r="L466">
        <v>0</v>
      </c>
    </row>
    <row r="467" spans="1:12">
      <c r="A467" s="21">
        <v>37266</v>
      </c>
      <c r="B467" s="19">
        <v>5.7</v>
      </c>
      <c r="C467" s="22">
        <f t="shared" si="14"/>
        <v>0.5</v>
      </c>
      <c r="D467" s="22">
        <f t="shared" si="15"/>
        <v>0.48735632183908045</v>
      </c>
      <c r="E467" s="19">
        <v>50</v>
      </c>
      <c r="F467" s="19">
        <v>50</v>
      </c>
      <c r="G467" s="19">
        <v>212</v>
      </c>
      <c r="H467" s="19">
        <v>221</v>
      </c>
      <c r="I467" s="22">
        <v>0</v>
      </c>
      <c r="K467" s="16">
        <v>37266</v>
      </c>
      <c r="L467">
        <v>0</v>
      </c>
    </row>
    <row r="468" spans="1:12">
      <c r="A468" s="21">
        <v>37267</v>
      </c>
      <c r="B468" s="19">
        <v>5.9</v>
      </c>
      <c r="C468" s="22">
        <f t="shared" si="14"/>
        <v>0.5</v>
      </c>
      <c r="D468" s="22">
        <f t="shared" si="15"/>
        <v>0.48735632183908045</v>
      </c>
      <c r="E468" s="19">
        <v>50</v>
      </c>
      <c r="F468" s="19">
        <v>50</v>
      </c>
      <c r="G468" s="19">
        <v>212</v>
      </c>
      <c r="H468" s="19">
        <v>221</v>
      </c>
      <c r="I468" s="22">
        <v>0</v>
      </c>
      <c r="K468" s="16">
        <v>37267</v>
      </c>
      <c r="L468">
        <v>0</v>
      </c>
    </row>
    <row r="469" spans="1:12">
      <c r="A469" s="21">
        <v>37268</v>
      </c>
      <c r="B469" s="19">
        <v>6</v>
      </c>
      <c r="C469" s="22">
        <f t="shared" si="14"/>
        <v>0.5</v>
      </c>
      <c r="D469" s="22">
        <f t="shared" si="15"/>
        <v>0.48735632183908045</v>
      </c>
      <c r="E469" s="19">
        <v>50</v>
      </c>
      <c r="F469" s="19">
        <v>50</v>
      </c>
      <c r="G469" s="19">
        <v>212</v>
      </c>
      <c r="H469" s="19">
        <v>221</v>
      </c>
      <c r="I469" s="22">
        <v>0</v>
      </c>
      <c r="K469" s="16">
        <v>37268</v>
      </c>
      <c r="L469">
        <v>0</v>
      </c>
    </row>
    <row r="470" spans="1:12">
      <c r="A470" s="21">
        <v>37622</v>
      </c>
      <c r="B470" s="19">
        <v>5.8</v>
      </c>
      <c r="C470" s="22">
        <f t="shared" si="14"/>
        <v>0.5</v>
      </c>
      <c r="D470" s="22">
        <f t="shared" si="15"/>
        <v>0.48735632183908045</v>
      </c>
      <c r="E470" s="19">
        <v>50</v>
      </c>
      <c r="F470" s="19">
        <v>50</v>
      </c>
      <c r="G470" s="19">
        <v>212</v>
      </c>
      <c r="H470" s="19">
        <v>221</v>
      </c>
      <c r="I470" s="24">
        <v>0</v>
      </c>
      <c r="K470" s="16">
        <v>37622</v>
      </c>
      <c r="L470">
        <v>0</v>
      </c>
    </row>
    <row r="471" spans="1:12">
      <c r="A471" s="21">
        <v>37623</v>
      </c>
      <c r="B471" s="19">
        <v>5.9</v>
      </c>
      <c r="C471" s="22">
        <f t="shared" si="14"/>
        <v>0.48</v>
      </c>
      <c r="D471" s="22">
        <f t="shared" si="15"/>
        <v>0.47126436781609193</v>
      </c>
      <c r="E471" s="19">
        <v>48</v>
      </c>
      <c r="F471" s="19">
        <v>51</v>
      </c>
      <c r="G471" s="19">
        <v>205</v>
      </c>
      <c r="H471" s="19">
        <v>229</v>
      </c>
      <c r="I471" s="22">
        <v>0</v>
      </c>
      <c r="K471" s="16">
        <v>37623</v>
      </c>
      <c r="L471">
        <v>0</v>
      </c>
    </row>
    <row r="472" spans="1:12">
      <c r="A472" s="21">
        <v>37624</v>
      </c>
      <c r="B472" s="19">
        <v>5.9</v>
      </c>
      <c r="C472" s="22">
        <f t="shared" si="14"/>
        <v>0.48</v>
      </c>
      <c r="D472" s="22">
        <f t="shared" si="15"/>
        <v>0.47126436781609193</v>
      </c>
      <c r="E472" s="19">
        <v>48</v>
      </c>
      <c r="F472" s="19">
        <v>51</v>
      </c>
      <c r="G472" s="19">
        <v>205</v>
      </c>
      <c r="H472" s="19">
        <v>229</v>
      </c>
      <c r="I472" s="22">
        <v>0</v>
      </c>
      <c r="K472" s="16">
        <v>37624</v>
      </c>
      <c r="L472">
        <v>0</v>
      </c>
    </row>
    <row r="473" spans="1:12">
      <c r="A473" s="21">
        <v>37625</v>
      </c>
      <c r="B473" s="19">
        <v>6</v>
      </c>
      <c r="C473" s="22">
        <f t="shared" si="14"/>
        <v>0.48</v>
      </c>
      <c r="D473" s="22">
        <f t="shared" si="15"/>
        <v>0.47126436781609193</v>
      </c>
      <c r="E473" s="19">
        <v>48</v>
      </c>
      <c r="F473" s="19">
        <v>51</v>
      </c>
      <c r="G473" s="19">
        <v>205</v>
      </c>
      <c r="H473" s="19">
        <v>229</v>
      </c>
      <c r="I473" s="22">
        <v>0</v>
      </c>
      <c r="K473" s="16">
        <v>37625</v>
      </c>
      <c r="L473">
        <v>0</v>
      </c>
    </row>
    <row r="474" spans="1:12">
      <c r="A474" s="21">
        <v>37626</v>
      </c>
      <c r="B474" s="19">
        <v>6.1</v>
      </c>
      <c r="C474" s="22">
        <f t="shared" si="14"/>
        <v>0.48</v>
      </c>
      <c r="D474" s="22">
        <f t="shared" si="15"/>
        <v>0.47126436781609193</v>
      </c>
      <c r="E474" s="19">
        <v>48</v>
      </c>
      <c r="F474" s="19">
        <v>51</v>
      </c>
      <c r="G474" s="19">
        <v>205</v>
      </c>
      <c r="H474" s="19">
        <v>229</v>
      </c>
      <c r="I474" s="22">
        <v>0</v>
      </c>
      <c r="K474" s="16">
        <v>37626</v>
      </c>
      <c r="L474">
        <v>0</v>
      </c>
    </row>
    <row r="475" spans="1:12">
      <c r="A475" s="21">
        <v>37627</v>
      </c>
      <c r="B475" s="19">
        <v>6.3</v>
      </c>
      <c r="C475" s="22">
        <f t="shared" si="14"/>
        <v>0.48</v>
      </c>
      <c r="D475" s="22">
        <f t="shared" si="15"/>
        <v>0.47126436781609193</v>
      </c>
      <c r="E475" s="19">
        <v>48</v>
      </c>
      <c r="F475" s="19">
        <v>51</v>
      </c>
      <c r="G475" s="19">
        <v>205</v>
      </c>
      <c r="H475" s="19">
        <v>229</v>
      </c>
      <c r="I475" s="22">
        <v>0</v>
      </c>
      <c r="K475" s="16">
        <v>37627</v>
      </c>
      <c r="L475">
        <v>0</v>
      </c>
    </row>
    <row r="476" spans="1:12">
      <c r="A476" s="21">
        <v>37628</v>
      </c>
      <c r="B476" s="19">
        <v>6.2</v>
      </c>
      <c r="C476" s="22">
        <f t="shared" si="14"/>
        <v>0.48</v>
      </c>
      <c r="D476" s="22">
        <f t="shared" si="15"/>
        <v>0.47126436781609193</v>
      </c>
      <c r="E476" s="19">
        <v>48</v>
      </c>
      <c r="F476" s="19">
        <v>51</v>
      </c>
      <c r="G476" s="19">
        <v>205</v>
      </c>
      <c r="H476" s="19">
        <v>229</v>
      </c>
      <c r="I476" s="22">
        <v>0</v>
      </c>
      <c r="K476" s="16">
        <v>37628</v>
      </c>
      <c r="L476">
        <v>0</v>
      </c>
    </row>
    <row r="477" spans="1:12">
      <c r="A477" s="21">
        <v>37629</v>
      </c>
      <c r="B477" s="19">
        <v>6.1</v>
      </c>
      <c r="C477" s="22">
        <f t="shared" si="14"/>
        <v>0.48</v>
      </c>
      <c r="D477" s="22">
        <f t="shared" si="15"/>
        <v>0.47126436781609193</v>
      </c>
      <c r="E477" s="19">
        <v>48</v>
      </c>
      <c r="F477" s="19">
        <v>51</v>
      </c>
      <c r="G477" s="19">
        <v>205</v>
      </c>
      <c r="H477" s="19">
        <v>229</v>
      </c>
      <c r="I477" s="22">
        <v>0</v>
      </c>
      <c r="K477" s="16">
        <v>37629</v>
      </c>
      <c r="L477">
        <v>0</v>
      </c>
    </row>
    <row r="478" spans="1:12">
      <c r="A478" s="21">
        <v>37630</v>
      </c>
      <c r="B478" s="19">
        <v>6.1</v>
      </c>
      <c r="C478" s="22">
        <f t="shared" si="14"/>
        <v>0.48</v>
      </c>
      <c r="D478" s="22">
        <f t="shared" si="15"/>
        <v>0.47126436781609193</v>
      </c>
      <c r="E478" s="19">
        <v>48</v>
      </c>
      <c r="F478" s="19">
        <v>51</v>
      </c>
      <c r="G478" s="19">
        <v>205</v>
      </c>
      <c r="H478" s="19">
        <v>229</v>
      </c>
      <c r="I478" s="22">
        <v>0</v>
      </c>
      <c r="K478" s="16">
        <v>37630</v>
      </c>
      <c r="L478">
        <v>0</v>
      </c>
    </row>
    <row r="479" spans="1:12">
      <c r="A479" s="21">
        <v>37631</v>
      </c>
      <c r="B479" s="19">
        <v>6</v>
      </c>
      <c r="C479" s="22">
        <f t="shared" si="14"/>
        <v>0.48</v>
      </c>
      <c r="D479" s="22">
        <f t="shared" si="15"/>
        <v>0.47126436781609193</v>
      </c>
      <c r="E479" s="19">
        <v>48</v>
      </c>
      <c r="F479" s="19">
        <v>51</v>
      </c>
      <c r="G479" s="19">
        <v>205</v>
      </c>
      <c r="H479" s="19">
        <v>229</v>
      </c>
      <c r="I479" s="22">
        <v>0</v>
      </c>
      <c r="K479" s="16">
        <v>37631</v>
      </c>
      <c r="L479">
        <v>0</v>
      </c>
    </row>
    <row r="480" spans="1:12">
      <c r="A480" s="21">
        <v>37632</v>
      </c>
      <c r="B480" s="19">
        <v>5.8</v>
      </c>
      <c r="C480" s="22">
        <f t="shared" si="14"/>
        <v>0.48</v>
      </c>
      <c r="D480" s="22">
        <f t="shared" si="15"/>
        <v>0.47126436781609193</v>
      </c>
      <c r="E480" s="19">
        <v>48</v>
      </c>
      <c r="F480" s="19">
        <v>51</v>
      </c>
      <c r="G480" s="19">
        <v>205</v>
      </c>
      <c r="H480" s="19">
        <v>229</v>
      </c>
      <c r="I480" s="22">
        <v>0</v>
      </c>
      <c r="K480" s="16">
        <v>37632</v>
      </c>
      <c r="L480">
        <v>0</v>
      </c>
    </row>
    <row r="481" spans="1:12">
      <c r="A481" s="21">
        <v>37633</v>
      </c>
      <c r="B481" s="19">
        <v>5.7</v>
      </c>
      <c r="C481" s="22">
        <f t="shared" si="14"/>
        <v>0.48</v>
      </c>
      <c r="D481" s="22">
        <f t="shared" si="15"/>
        <v>0.47126436781609193</v>
      </c>
      <c r="E481" s="19">
        <v>48</v>
      </c>
      <c r="F481" s="19">
        <v>51</v>
      </c>
      <c r="G481" s="19">
        <v>205</v>
      </c>
      <c r="H481" s="19">
        <v>229</v>
      </c>
      <c r="I481" s="22">
        <v>0</v>
      </c>
      <c r="K481" s="16">
        <v>37633</v>
      </c>
      <c r="L481">
        <v>0</v>
      </c>
    </row>
    <row r="482" spans="1:12">
      <c r="A482" s="21">
        <v>37987</v>
      </c>
      <c r="B482" s="19">
        <v>5.7</v>
      </c>
      <c r="C482" s="22">
        <f t="shared" si="14"/>
        <v>0.48</v>
      </c>
      <c r="D482" s="22">
        <f t="shared" si="15"/>
        <v>0.47126436781609193</v>
      </c>
      <c r="E482" s="19">
        <v>48</v>
      </c>
      <c r="F482" s="19">
        <v>51</v>
      </c>
      <c r="G482" s="19">
        <v>205</v>
      </c>
      <c r="H482" s="19">
        <v>229</v>
      </c>
      <c r="I482" s="22">
        <v>0</v>
      </c>
      <c r="K482" s="16">
        <v>37987</v>
      </c>
      <c r="L482">
        <v>0</v>
      </c>
    </row>
    <row r="483" spans="1:12">
      <c r="A483" s="21">
        <v>37988</v>
      </c>
      <c r="B483" s="19">
        <v>5.6</v>
      </c>
      <c r="C483" s="22">
        <f t="shared" si="14"/>
        <v>0.48</v>
      </c>
      <c r="D483" s="22">
        <f t="shared" si="15"/>
        <v>0.47126436781609193</v>
      </c>
      <c r="E483" s="19">
        <v>48</v>
      </c>
      <c r="F483" s="19">
        <v>51</v>
      </c>
      <c r="G483" s="19">
        <v>205</v>
      </c>
      <c r="H483" s="19">
        <v>229</v>
      </c>
      <c r="I483" s="22">
        <v>0</v>
      </c>
      <c r="K483" s="16">
        <v>37988</v>
      </c>
      <c r="L483">
        <v>0</v>
      </c>
    </row>
    <row r="484" spans="1:12">
      <c r="A484" s="21">
        <v>37989</v>
      </c>
      <c r="B484" s="19">
        <v>5.8</v>
      </c>
      <c r="C484" s="22">
        <f t="shared" si="14"/>
        <v>0.48</v>
      </c>
      <c r="D484" s="22">
        <f t="shared" si="15"/>
        <v>0.47126436781609193</v>
      </c>
      <c r="E484" s="19">
        <v>48</v>
      </c>
      <c r="F484" s="19">
        <v>51</v>
      </c>
      <c r="G484" s="19">
        <v>205</v>
      </c>
      <c r="H484" s="19">
        <v>229</v>
      </c>
      <c r="I484" s="22">
        <v>0</v>
      </c>
      <c r="K484" s="16">
        <v>37989</v>
      </c>
      <c r="L484">
        <v>0</v>
      </c>
    </row>
    <row r="485" spans="1:12">
      <c r="A485" s="21">
        <v>37990</v>
      </c>
      <c r="B485" s="19">
        <v>5.6</v>
      </c>
      <c r="C485" s="22">
        <f t="shared" si="14"/>
        <v>0.48</v>
      </c>
      <c r="D485" s="22">
        <f t="shared" si="15"/>
        <v>0.47126436781609193</v>
      </c>
      <c r="E485" s="19">
        <v>48</v>
      </c>
      <c r="F485" s="19">
        <v>51</v>
      </c>
      <c r="G485" s="19">
        <v>205</v>
      </c>
      <c r="H485" s="19">
        <v>229</v>
      </c>
      <c r="I485" s="22">
        <v>0</v>
      </c>
      <c r="K485" s="16">
        <v>37990</v>
      </c>
      <c r="L485">
        <v>0</v>
      </c>
    </row>
    <row r="486" spans="1:12">
      <c r="A486" s="21">
        <v>37991</v>
      </c>
      <c r="B486" s="19">
        <v>5.6</v>
      </c>
      <c r="C486" s="22">
        <f t="shared" si="14"/>
        <v>0.48</v>
      </c>
      <c r="D486" s="22">
        <f t="shared" si="15"/>
        <v>0.47126436781609193</v>
      </c>
      <c r="E486" s="19">
        <v>48</v>
      </c>
      <c r="F486" s="19">
        <v>51</v>
      </c>
      <c r="G486" s="19">
        <v>205</v>
      </c>
      <c r="H486" s="19">
        <v>229</v>
      </c>
      <c r="I486" s="22">
        <v>0</v>
      </c>
      <c r="K486" s="16">
        <v>37991</v>
      </c>
      <c r="L486">
        <v>0</v>
      </c>
    </row>
    <row r="487" spans="1:12">
      <c r="A487" s="21">
        <v>37992</v>
      </c>
      <c r="B487" s="19">
        <v>5.6</v>
      </c>
      <c r="C487" s="22">
        <f t="shared" si="14"/>
        <v>0.48</v>
      </c>
      <c r="D487" s="22">
        <f t="shared" si="15"/>
        <v>0.47126436781609193</v>
      </c>
      <c r="E487" s="19">
        <v>48</v>
      </c>
      <c r="F487" s="19">
        <v>51</v>
      </c>
      <c r="G487" s="19">
        <v>205</v>
      </c>
      <c r="H487" s="19">
        <v>229</v>
      </c>
      <c r="I487" s="22">
        <v>0</v>
      </c>
      <c r="K487" s="16">
        <v>37992</v>
      </c>
      <c r="L487">
        <v>0</v>
      </c>
    </row>
    <row r="488" spans="1:12">
      <c r="A488" s="21">
        <v>37993</v>
      </c>
      <c r="B488" s="19">
        <v>5.5</v>
      </c>
      <c r="C488" s="22">
        <f t="shared" si="14"/>
        <v>0.48</v>
      </c>
      <c r="D488" s="22">
        <f t="shared" si="15"/>
        <v>0.47126436781609193</v>
      </c>
      <c r="E488" s="19">
        <v>48</v>
      </c>
      <c r="F488" s="19">
        <v>51</v>
      </c>
      <c r="G488" s="19">
        <v>205</v>
      </c>
      <c r="H488" s="19">
        <v>229</v>
      </c>
      <c r="I488" s="22">
        <v>0</v>
      </c>
      <c r="K488" s="16">
        <v>37993</v>
      </c>
      <c r="L488">
        <v>0</v>
      </c>
    </row>
    <row r="489" spans="1:12">
      <c r="A489" s="21">
        <v>37994</v>
      </c>
      <c r="B489" s="19">
        <v>5.4</v>
      </c>
      <c r="C489" s="22">
        <f t="shared" si="14"/>
        <v>0.48</v>
      </c>
      <c r="D489" s="22">
        <f t="shared" si="15"/>
        <v>0.47126436781609193</v>
      </c>
      <c r="E489" s="19">
        <v>48</v>
      </c>
      <c r="F489" s="19">
        <v>51</v>
      </c>
      <c r="G489" s="19">
        <v>205</v>
      </c>
      <c r="H489" s="19">
        <v>229</v>
      </c>
      <c r="I489" s="22">
        <v>0</v>
      </c>
      <c r="K489" s="16">
        <v>37994</v>
      </c>
      <c r="L489">
        <v>0</v>
      </c>
    </row>
    <row r="490" spans="1:12">
      <c r="A490" s="21">
        <v>37995</v>
      </c>
      <c r="B490" s="19">
        <v>5.4</v>
      </c>
      <c r="C490" s="22">
        <f t="shared" si="14"/>
        <v>0.48</v>
      </c>
      <c r="D490" s="22">
        <f t="shared" si="15"/>
        <v>0.47126436781609193</v>
      </c>
      <c r="E490" s="19">
        <v>48</v>
      </c>
      <c r="F490" s="19">
        <v>51</v>
      </c>
      <c r="G490" s="19">
        <v>205</v>
      </c>
      <c r="H490" s="19">
        <v>229</v>
      </c>
      <c r="I490" s="22">
        <v>0</v>
      </c>
      <c r="K490" s="16">
        <v>37995</v>
      </c>
      <c r="L490">
        <v>0</v>
      </c>
    </row>
    <row r="491" spans="1:12">
      <c r="A491" s="21">
        <v>37996</v>
      </c>
      <c r="B491" s="19">
        <v>5.5</v>
      </c>
      <c r="C491" s="22">
        <f t="shared" si="14"/>
        <v>0.48</v>
      </c>
      <c r="D491" s="22">
        <f t="shared" si="15"/>
        <v>0.47126436781609193</v>
      </c>
      <c r="E491" s="19">
        <v>48</v>
      </c>
      <c r="F491" s="19">
        <v>51</v>
      </c>
      <c r="G491" s="19">
        <v>205</v>
      </c>
      <c r="H491" s="19">
        <v>229</v>
      </c>
      <c r="I491" s="22">
        <v>0</v>
      </c>
      <c r="K491" s="16">
        <v>37996</v>
      </c>
      <c r="L491">
        <v>0</v>
      </c>
    </row>
    <row r="492" spans="1:12">
      <c r="A492" s="21">
        <v>37997</v>
      </c>
      <c r="B492" s="19">
        <v>5.4</v>
      </c>
      <c r="C492" s="22">
        <f t="shared" si="14"/>
        <v>0.48</v>
      </c>
      <c r="D492" s="22">
        <f t="shared" si="15"/>
        <v>0.47126436781609193</v>
      </c>
      <c r="E492" s="19">
        <v>48</v>
      </c>
      <c r="F492" s="19">
        <v>51</v>
      </c>
      <c r="G492" s="19">
        <v>205</v>
      </c>
      <c r="H492" s="19">
        <v>229</v>
      </c>
      <c r="I492" s="22">
        <v>0</v>
      </c>
      <c r="K492" s="16">
        <v>37997</v>
      </c>
      <c r="L492">
        <v>0</v>
      </c>
    </row>
    <row r="493" spans="1:12">
      <c r="A493" s="21">
        <v>37998</v>
      </c>
      <c r="B493" s="19">
        <v>5.4</v>
      </c>
      <c r="C493" s="22">
        <f t="shared" si="14"/>
        <v>0.48</v>
      </c>
      <c r="D493" s="22">
        <f t="shared" si="15"/>
        <v>0.47126436781609193</v>
      </c>
      <c r="E493" s="19">
        <v>48</v>
      </c>
      <c r="F493" s="19">
        <v>51</v>
      </c>
      <c r="G493" s="19">
        <v>205</v>
      </c>
      <c r="H493" s="19">
        <v>229</v>
      </c>
      <c r="I493" s="22">
        <v>0</v>
      </c>
      <c r="K493" s="16">
        <v>37998</v>
      </c>
      <c r="L493">
        <v>0</v>
      </c>
    </row>
    <row r="494" spans="1:12">
      <c r="A494" s="21">
        <v>38353</v>
      </c>
      <c r="B494" s="19">
        <v>5.3</v>
      </c>
      <c r="C494" s="22">
        <f t="shared" si="14"/>
        <v>0.48</v>
      </c>
      <c r="D494" s="22">
        <f t="shared" si="15"/>
        <v>0.47126436781609193</v>
      </c>
      <c r="E494" s="19">
        <v>48</v>
      </c>
      <c r="F494" s="19">
        <v>51</v>
      </c>
      <c r="G494" s="19">
        <v>205</v>
      </c>
      <c r="H494" s="19">
        <v>229</v>
      </c>
      <c r="I494" s="24">
        <v>0</v>
      </c>
      <c r="K494" s="16">
        <v>38353</v>
      </c>
      <c r="L494">
        <v>0</v>
      </c>
    </row>
    <row r="495" spans="1:12">
      <c r="A495" s="21">
        <v>38354</v>
      </c>
      <c r="B495" s="19">
        <v>5.4</v>
      </c>
      <c r="C495" s="22">
        <f t="shared" si="14"/>
        <v>0.44</v>
      </c>
      <c r="D495" s="22">
        <f t="shared" si="15"/>
        <v>0.46436781609195404</v>
      </c>
      <c r="E495" s="19">
        <v>44</v>
      </c>
      <c r="F495" s="19">
        <v>55</v>
      </c>
      <c r="G495" s="19">
        <v>202</v>
      </c>
      <c r="H495" s="19">
        <v>231</v>
      </c>
      <c r="I495" s="22">
        <v>0</v>
      </c>
      <c r="K495" s="16">
        <v>38354</v>
      </c>
      <c r="L495">
        <v>0</v>
      </c>
    </row>
    <row r="496" spans="1:12">
      <c r="A496" s="21">
        <v>38355</v>
      </c>
      <c r="B496" s="19">
        <v>5.2</v>
      </c>
      <c r="C496" s="22">
        <f t="shared" si="14"/>
        <v>0.44</v>
      </c>
      <c r="D496" s="22">
        <f t="shared" si="15"/>
        <v>0.46436781609195404</v>
      </c>
      <c r="E496" s="19">
        <v>44</v>
      </c>
      <c r="F496" s="19">
        <v>55</v>
      </c>
      <c r="G496" s="19">
        <v>202</v>
      </c>
      <c r="H496" s="19">
        <v>231</v>
      </c>
      <c r="I496" s="22">
        <v>0</v>
      </c>
      <c r="K496" s="16">
        <v>38355</v>
      </c>
      <c r="L496">
        <v>0</v>
      </c>
    </row>
    <row r="497" spans="1:12">
      <c r="A497" s="21">
        <v>38356</v>
      </c>
      <c r="B497" s="19">
        <v>5.2</v>
      </c>
      <c r="C497" s="22">
        <f t="shared" si="14"/>
        <v>0.44</v>
      </c>
      <c r="D497" s="22">
        <f t="shared" si="15"/>
        <v>0.46436781609195404</v>
      </c>
      <c r="E497" s="19">
        <v>44</v>
      </c>
      <c r="F497" s="19">
        <v>55</v>
      </c>
      <c r="G497" s="19">
        <v>202</v>
      </c>
      <c r="H497" s="19">
        <v>231</v>
      </c>
      <c r="I497" s="22">
        <v>0</v>
      </c>
      <c r="K497" s="16">
        <v>38356</v>
      </c>
      <c r="L497">
        <v>0</v>
      </c>
    </row>
    <row r="498" spans="1:12">
      <c r="A498" s="21">
        <v>38357</v>
      </c>
      <c r="B498" s="19">
        <v>5.0999999999999996</v>
      </c>
      <c r="C498" s="22">
        <f t="shared" si="14"/>
        <v>0.44</v>
      </c>
      <c r="D498" s="22">
        <f t="shared" si="15"/>
        <v>0.46436781609195404</v>
      </c>
      <c r="E498" s="19">
        <v>44</v>
      </c>
      <c r="F498" s="19">
        <v>55</v>
      </c>
      <c r="G498" s="19">
        <v>202</v>
      </c>
      <c r="H498" s="19">
        <v>231</v>
      </c>
      <c r="I498" s="22">
        <v>0</v>
      </c>
      <c r="K498" s="16">
        <v>38357</v>
      </c>
      <c r="L498">
        <v>0</v>
      </c>
    </row>
    <row r="499" spans="1:12">
      <c r="A499" s="21">
        <v>38358</v>
      </c>
      <c r="B499" s="19">
        <v>5</v>
      </c>
      <c r="C499" s="22">
        <f t="shared" si="14"/>
        <v>0.44</v>
      </c>
      <c r="D499" s="22">
        <f t="shared" si="15"/>
        <v>0.46436781609195404</v>
      </c>
      <c r="E499" s="19">
        <v>44</v>
      </c>
      <c r="F499" s="19">
        <v>55</v>
      </c>
      <c r="G499" s="19">
        <v>202</v>
      </c>
      <c r="H499" s="19">
        <v>231</v>
      </c>
      <c r="I499" s="22">
        <v>0</v>
      </c>
      <c r="K499" s="16">
        <v>38358</v>
      </c>
      <c r="L499">
        <v>0</v>
      </c>
    </row>
    <row r="500" spans="1:12">
      <c r="A500" s="21">
        <v>38359</v>
      </c>
      <c r="B500" s="19">
        <v>5</v>
      </c>
      <c r="C500" s="22">
        <f t="shared" si="14"/>
        <v>0.44</v>
      </c>
      <c r="D500" s="22">
        <f t="shared" si="15"/>
        <v>0.46436781609195404</v>
      </c>
      <c r="E500" s="19">
        <v>44</v>
      </c>
      <c r="F500" s="19">
        <v>55</v>
      </c>
      <c r="G500" s="19">
        <v>202</v>
      </c>
      <c r="H500" s="19">
        <v>231</v>
      </c>
      <c r="I500" s="22">
        <v>0</v>
      </c>
      <c r="K500" s="16">
        <v>38359</v>
      </c>
      <c r="L500">
        <v>0</v>
      </c>
    </row>
    <row r="501" spans="1:12">
      <c r="A501" s="21">
        <v>38360</v>
      </c>
      <c r="B501" s="19">
        <v>4.9000000000000004</v>
      </c>
      <c r="C501" s="22">
        <f t="shared" si="14"/>
        <v>0.44</v>
      </c>
      <c r="D501" s="22">
        <f t="shared" si="15"/>
        <v>0.46436781609195404</v>
      </c>
      <c r="E501" s="19">
        <v>44</v>
      </c>
      <c r="F501" s="19">
        <v>55</v>
      </c>
      <c r="G501" s="19">
        <v>202</v>
      </c>
      <c r="H501" s="19">
        <v>231</v>
      </c>
      <c r="I501" s="22">
        <v>0</v>
      </c>
      <c r="K501" s="16">
        <v>38360</v>
      </c>
      <c r="L501">
        <v>0</v>
      </c>
    </row>
    <row r="502" spans="1:12">
      <c r="A502" s="21">
        <v>38361</v>
      </c>
      <c r="B502" s="19">
        <v>5</v>
      </c>
      <c r="C502" s="22">
        <f t="shared" si="14"/>
        <v>0.44</v>
      </c>
      <c r="D502" s="22">
        <f t="shared" si="15"/>
        <v>0.46436781609195404</v>
      </c>
      <c r="E502" s="19">
        <v>44</v>
      </c>
      <c r="F502" s="19">
        <v>55</v>
      </c>
      <c r="G502" s="19">
        <v>202</v>
      </c>
      <c r="H502" s="19">
        <v>231</v>
      </c>
      <c r="I502" s="22">
        <v>0</v>
      </c>
      <c r="K502" s="16">
        <v>38361</v>
      </c>
      <c r="L502">
        <v>0</v>
      </c>
    </row>
    <row r="503" spans="1:12">
      <c r="A503" s="21">
        <v>38362</v>
      </c>
      <c r="B503" s="19">
        <v>5</v>
      </c>
      <c r="C503" s="22">
        <f t="shared" si="14"/>
        <v>0.44</v>
      </c>
      <c r="D503" s="22">
        <f t="shared" si="15"/>
        <v>0.46436781609195404</v>
      </c>
      <c r="E503" s="19">
        <v>44</v>
      </c>
      <c r="F503" s="19">
        <v>55</v>
      </c>
      <c r="G503" s="19">
        <v>202</v>
      </c>
      <c r="H503" s="19">
        <v>231</v>
      </c>
      <c r="I503" s="22">
        <v>0</v>
      </c>
      <c r="K503" s="16">
        <v>38362</v>
      </c>
      <c r="L503">
        <v>0</v>
      </c>
    </row>
    <row r="504" spans="1:12">
      <c r="A504" s="21">
        <v>38363</v>
      </c>
      <c r="B504" s="19">
        <v>5</v>
      </c>
      <c r="C504" s="22">
        <f t="shared" si="14"/>
        <v>0.44</v>
      </c>
      <c r="D504" s="22">
        <f t="shared" si="15"/>
        <v>0.46436781609195404</v>
      </c>
      <c r="E504" s="19">
        <v>44</v>
      </c>
      <c r="F504" s="19">
        <v>55</v>
      </c>
      <c r="G504" s="19">
        <v>202</v>
      </c>
      <c r="H504" s="19">
        <v>231</v>
      </c>
      <c r="I504" s="22">
        <v>0</v>
      </c>
      <c r="K504" s="16">
        <v>38363</v>
      </c>
      <c r="L504">
        <v>0</v>
      </c>
    </row>
    <row r="505" spans="1:12">
      <c r="A505" s="21">
        <v>38364</v>
      </c>
      <c r="B505" s="19">
        <v>4.9000000000000004</v>
      </c>
      <c r="C505" s="22">
        <f t="shared" si="14"/>
        <v>0.44</v>
      </c>
      <c r="D505" s="22">
        <f t="shared" si="15"/>
        <v>0.46436781609195404</v>
      </c>
      <c r="E505" s="19">
        <v>44</v>
      </c>
      <c r="F505" s="19">
        <v>55</v>
      </c>
      <c r="G505" s="19">
        <v>202</v>
      </c>
      <c r="H505" s="19">
        <v>231</v>
      </c>
      <c r="I505" s="22">
        <v>0</v>
      </c>
      <c r="K505" s="16">
        <v>38364</v>
      </c>
      <c r="L505">
        <v>0</v>
      </c>
    </row>
    <row r="506" spans="1:12">
      <c r="A506" s="21">
        <v>38718</v>
      </c>
      <c r="B506" s="19">
        <v>4.7</v>
      </c>
      <c r="C506" s="22">
        <f t="shared" si="14"/>
        <v>0.44</v>
      </c>
      <c r="D506" s="22">
        <f t="shared" si="15"/>
        <v>0.46436781609195404</v>
      </c>
      <c r="E506" s="19">
        <v>44</v>
      </c>
      <c r="F506" s="19">
        <v>55</v>
      </c>
      <c r="G506" s="19">
        <v>202</v>
      </c>
      <c r="H506" s="19">
        <v>231</v>
      </c>
      <c r="I506" s="22">
        <v>0</v>
      </c>
      <c r="K506" s="16">
        <v>38718</v>
      </c>
      <c r="L506">
        <v>0</v>
      </c>
    </row>
    <row r="507" spans="1:12">
      <c r="A507" s="21">
        <v>38719</v>
      </c>
      <c r="B507" s="19">
        <v>4.8</v>
      </c>
      <c r="C507" s="22">
        <f t="shared" si="14"/>
        <v>0.44</v>
      </c>
      <c r="D507" s="22">
        <f t="shared" si="15"/>
        <v>0.46436781609195404</v>
      </c>
      <c r="E507" s="19">
        <v>44</v>
      </c>
      <c r="F507" s="19">
        <v>55</v>
      </c>
      <c r="G507" s="19">
        <v>202</v>
      </c>
      <c r="H507" s="19">
        <v>231</v>
      </c>
      <c r="I507" s="22">
        <v>0</v>
      </c>
      <c r="K507" s="16">
        <v>38719</v>
      </c>
      <c r="L507">
        <v>0</v>
      </c>
    </row>
    <row r="508" spans="1:12">
      <c r="A508" s="21">
        <v>38720</v>
      </c>
      <c r="B508" s="19">
        <v>4.7</v>
      </c>
      <c r="C508" s="22">
        <f t="shared" si="14"/>
        <v>0.44</v>
      </c>
      <c r="D508" s="22">
        <f t="shared" si="15"/>
        <v>0.46436781609195404</v>
      </c>
      <c r="E508" s="19">
        <v>44</v>
      </c>
      <c r="F508" s="19">
        <v>55</v>
      </c>
      <c r="G508" s="19">
        <v>202</v>
      </c>
      <c r="H508" s="19">
        <v>231</v>
      </c>
      <c r="I508" s="22">
        <v>0</v>
      </c>
      <c r="K508" s="16">
        <v>38720</v>
      </c>
      <c r="L508">
        <v>0</v>
      </c>
    </row>
    <row r="509" spans="1:12">
      <c r="A509" s="21">
        <v>38721</v>
      </c>
      <c r="B509" s="19">
        <v>4.7</v>
      </c>
      <c r="C509" s="22">
        <f t="shared" si="14"/>
        <v>0.44</v>
      </c>
      <c r="D509" s="22">
        <f t="shared" si="15"/>
        <v>0.46436781609195404</v>
      </c>
      <c r="E509" s="19">
        <v>44</v>
      </c>
      <c r="F509" s="19">
        <v>55</v>
      </c>
      <c r="G509" s="19">
        <v>202</v>
      </c>
      <c r="H509" s="19">
        <v>231</v>
      </c>
      <c r="I509" s="22">
        <v>0</v>
      </c>
      <c r="K509" s="16">
        <v>38721</v>
      </c>
      <c r="L509">
        <v>0</v>
      </c>
    </row>
    <row r="510" spans="1:12">
      <c r="A510" s="21">
        <v>38722</v>
      </c>
      <c r="B510" s="19">
        <v>4.5999999999999996</v>
      </c>
      <c r="C510" s="22">
        <f t="shared" si="14"/>
        <v>0.44</v>
      </c>
      <c r="D510" s="22">
        <f t="shared" si="15"/>
        <v>0.46436781609195404</v>
      </c>
      <c r="E510" s="19">
        <v>44</v>
      </c>
      <c r="F510" s="19">
        <v>55</v>
      </c>
      <c r="G510" s="19">
        <v>202</v>
      </c>
      <c r="H510" s="19">
        <v>231</v>
      </c>
      <c r="I510" s="22">
        <v>0</v>
      </c>
      <c r="K510" s="16">
        <v>38722</v>
      </c>
      <c r="L510">
        <v>0</v>
      </c>
    </row>
    <row r="511" spans="1:12">
      <c r="A511" s="21">
        <v>38723</v>
      </c>
      <c r="B511" s="19">
        <v>4.5999999999999996</v>
      </c>
      <c r="C511" s="22">
        <f t="shared" si="14"/>
        <v>0.44</v>
      </c>
      <c r="D511" s="22">
        <f t="shared" si="15"/>
        <v>0.46436781609195404</v>
      </c>
      <c r="E511" s="19">
        <v>44</v>
      </c>
      <c r="F511" s="19">
        <v>55</v>
      </c>
      <c r="G511" s="19">
        <v>202</v>
      </c>
      <c r="H511" s="19">
        <v>231</v>
      </c>
      <c r="I511" s="22">
        <v>0</v>
      </c>
      <c r="K511" s="16">
        <v>38723</v>
      </c>
      <c r="L511">
        <v>0</v>
      </c>
    </row>
    <row r="512" spans="1:12">
      <c r="A512" s="21">
        <v>38724</v>
      </c>
      <c r="B512" s="19">
        <v>4.7</v>
      </c>
      <c r="C512" s="22">
        <f t="shared" si="14"/>
        <v>0.44</v>
      </c>
      <c r="D512" s="22">
        <f t="shared" si="15"/>
        <v>0.46436781609195404</v>
      </c>
      <c r="E512" s="19">
        <v>44</v>
      </c>
      <c r="F512" s="19">
        <v>55</v>
      </c>
      <c r="G512" s="19">
        <v>202</v>
      </c>
      <c r="H512" s="19">
        <v>231</v>
      </c>
      <c r="I512" s="22">
        <v>0</v>
      </c>
      <c r="K512" s="16">
        <v>38724</v>
      </c>
      <c r="L512">
        <v>0</v>
      </c>
    </row>
    <row r="513" spans="1:12">
      <c r="A513" s="21">
        <v>38725</v>
      </c>
      <c r="B513" s="19">
        <v>4.7</v>
      </c>
      <c r="C513" s="22">
        <f t="shared" si="14"/>
        <v>0.44</v>
      </c>
      <c r="D513" s="22">
        <f t="shared" si="15"/>
        <v>0.46436781609195404</v>
      </c>
      <c r="E513" s="19">
        <v>44</v>
      </c>
      <c r="F513" s="19">
        <v>55</v>
      </c>
      <c r="G513" s="19">
        <v>202</v>
      </c>
      <c r="H513" s="19">
        <v>231</v>
      </c>
      <c r="I513" s="22">
        <v>0</v>
      </c>
      <c r="K513" s="16">
        <v>38725</v>
      </c>
      <c r="L513">
        <v>0</v>
      </c>
    </row>
    <row r="514" spans="1:12">
      <c r="A514" s="21">
        <v>38726</v>
      </c>
      <c r="B514" s="19">
        <v>4.5</v>
      </c>
      <c r="C514" s="22">
        <f t="shared" si="14"/>
        <v>0.44</v>
      </c>
      <c r="D514" s="22">
        <f t="shared" si="15"/>
        <v>0.46436781609195404</v>
      </c>
      <c r="E514" s="19">
        <v>44</v>
      </c>
      <c r="F514" s="19">
        <v>55</v>
      </c>
      <c r="G514" s="19">
        <v>202</v>
      </c>
      <c r="H514" s="19">
        <v>231</v>
      </c>
      <c r="I514" s="22">
        <v>0</v>
      </c>
      <c r="K514" s="16">
        <v>38726</v>
      </c>
      <c r="L514">
        <v>0</v>
      </c>
    </row>
    <row r="515" spans="1:12">
      <c r="A515" s="21">
        <v>38727</v>
      </c>
      <c r="B515" s="19">
        <v>4.4000000000000004</v>
      </c>
      <c r="C515" s="22">
        <f t="shared" ref="C515:C578" si="16">(E515/100)</f>
        <v>0.44</v>
      </c>
      <c r="D515" s="22">
        <f t="shared" ref="D515:D578" si="17">G515/435</f>
        <v>0.46436781609195404</v>
      </c>
      <c r="E515" s="19">
        <v>44</v>
      </c>
      <c r="F515" s="19">
        <v>55</v>
      </c>
      <c r="G515" s="19">
        <v>202</v>
      </c>
      <c r="H515" s="19">
        <v>231</v>
      </c>
      <c r="I515" s="22">
        <v>0</v>
      </c>
      <c r="K515" s="16">
        <v>38727</v>
      </c>
      <c r="L515">
        <v>0</v>
      </c>
    </row>
    <row r="516" spans="1:12">
      <c r="A516" s="21">
        <v>38728</v>
      </c>
      <c r="B516" s="19">
        <v>4.5</v>
      </c>
      <c r="C516" s="22">
        <f t="shared" si="16"/>
        <v>0.44</v>
      </c>
      <c r="D516" s="22">
        <f t="shared" si="17"/>
        <v>0.46436781609195404</v>
      </c>
      <c r="E516" s="19">
        <v>44</v>
      </c>
      <c r="F516" s="19">
        <v>55</v>
      </c>
      <c r="G516" s="19">
        <v>202</v>
      </c>
      <c r="H516" s="19">
        <v>231</v>
      </c>
      <c r="I516" s="22">
        <v>0</v>
      </c>
      <c r="K516" s="16">
        <v>38728</v>
      </c>
      <c r="L516">
        <v>0</v>
      </c>
    </row>
    <row r="517" spans="1:12">
      <c r="A517" s="21">
        <v>38729</v>
      </c>
      <c r="B517" s="19">
        <v>4.4000000000000004</v>
      </c>
      <c r="C517" s="22">
        <f t="shared" si="16"/>
        <v>0.44</v>
      </c>
      <c r="D517" s="22">
        <f t="shared" si="17"/>
        <v>0.46436781609195404</v>
      </c>
      <c r="E517" s="19">
        <v>44</v>
      </c>
      <c r="F517" s="19">
        <v>55</v>
      </c>
      <c r="G517" s="19">
        <v>202</v>
      </c>
      <c r="H517" s="19">
        <v>231</v>
      </c>
      <c r="I517" s="22">
        <v>0</v>
      </c>
      <c r="K517" s="16">
        <v>38729</v>
      </c>
      <c r="L517">
        <v>0</v>
      </c>
    </row>
    <row r="518" spans="1:12">
      <c r="A518" s="21">
        <v>39083</v>
      </c>
      <c r="B518" s="19">
        <v>4.5999999999999996</v>
      </c>
      <c r="C518" s="22">
        <f t="shared" si="16"/>
        <v>0.44</v>
      </c>
      <c r="D518" s="22">
        <f t="shared" si="17"/>
        <v>0.46436781609195404</v>
      </c>
      <c r="E518" s="19">
        <v>44</v>
      </c>
      <c r="F518" s="19">
        <v>55</v>
      </c>
      <c r="G518" s="19">
        <v>202</v>
      </c>
      <c r="H518" s="19">
        <v>231</v>
      </c>
      <c r="I518" s="24">
        <v>0</v>
      </c>
      <c r="K518" s="16">
        <v>39083</v>
      </c>
      <c r="L518">
        <v>0</v>
      </c>
    </row>
    <row r="519" spans="1:12">
      <c r="A519" s="21">
        <v>39084</v>
      </c>
      <c r="B519" s="19">
        <v>4.5</v>
      </c>
      <c r="C519" s="22">
        <f t="shared" si="16"/>
        <v>0.49</v>
      </c>
      <c r="D519" s="22">
        <f t="shared" si="17"/>
        <v>0.53563218390804601</v>
      </c>
      <c r="E519" s="19">
        <v>49</v>
      </c>
      <c r="F519" s="19">
        <v>49</v>
      </c>
      <c r="G519" s="19">
        <v>233</v>
      </c>
      <c r="H519" s="19">
        <v>198</v>
      </c>
      <c r="I519" s="22">
        <v>0</v>
      </c>
      <c r="K519" s="16">
        <v>39084</v>
      </c>
      <c r="L519">
        <v>0</v>
      </c>
    </row>
    <row r="520" spans="1:12">
      <c r="A520" s="21">
        <v>39085</v>
      </c>
      <c r="B520" s="19">
        <v>4.4000000000000004</v>
      </c>
      <c r="C520" s="22">
        <f t="shared" si="16"/>
        <v>0.49</v>
      </c>
      <c r="D520" s="22">
        <f t="shared" si="17"/>
        <v>0.53563218390804601</v>
      </c>
      <c r="E520" s="19">
        <v>49</v>
      </c>
      <c r="F520" s="19">
        <v>49</v>
      </c>
      <c r="G520" s="19">
        <v>233</v>
      </c>
      <c r="H520" s="19">
        <v>198</v>
      </c>
      <c r="I520" s="22">
        <v>0</v>
      </c>
      <c r="K520" s="16">
        <v>39085</v>
      </c>
      <c r="L520">
        <v>0</v>
      </c>
    </row>
    <row r="521" spans="1:12">
      <c r="A521" s="21">
        <v>39086</v>
      </c>
      <c r="B521" s="19">
        <v>4.5</v>
      </c>
      <c r="C521" s="22">
        <f t="shared" si="16"/>
        <v>0.49</v>
      </c>
      <c r="D521" s="22">
        <f t="shared" si="17"/>
        <v>0.53563218390804601</v>
      </c>
      <c r="E521" s="19">
        <v>49</v>
      </c>
      <c r="F521" s="19">
        <v>49</v>
      </c>
      <c r="G521" s="19">
        <v>233</v>
      </c>
      <c r="H521" s="19">
        <v>198</v>
      </c>
      <c r="I521" s="22">
        <v>0</v>
      </c>
      <c r="K521" s="16">
        <v>39086</v>
      </c>
      <c r="L521">
        <v>0</v>
      </c>
    </row>
    <row r="522" spans="1:12">
      <c r="A522" s="21">
        <v>39087</v>
      </c>
      <c r="B522" s="19">
        <v>4.4000000000000004</v>
      </c>
      <c r="C522" s="22">
        <f t="shared" si="16"/>
        <v>0.49</v>
      </c>
      <c r="D522" s="22">
        <f t="shared" si="17"/>
        <v>0.53563218390804601</v>
      </c>
      <c r="E522" s="19">
        <v>49</v>
      </c>
      <c r="F522" s="19">
        <v>49</v>
      </c>
      <c r="G522" s="19">
        <v>233</v>
      </c>
      <c r="H522" s="19">
        <v>198</v>
      </c>
      <c r="I522" s="22">
        <v>0</v>
      </c>
      <c r="K522" s="16">
        <v>39087</v>
      </c>
      <c r="L522">
        <v>0</v>
      </c>
    </row>
    <row r="523" spans="1:12">
      <c r="A523" s="21">
        <v>39088</v>
      </c>
      <c r="B523" s="19">
        <v>4.5999999999999996</v>
      </c>
      <c r="C523" s="22">
        <f t="shared" si="16"/>
        <v>0.49</v>
      </c>
      <c r="D523" s="22">
        <f t="shared" si="17"/>
        <v>0.53563218390804601</v>
      </c>
      <c r="E523" s="19">
        <v>49</v>
      </c>
      <c r="F523" s="19">
        <v>49</v>
      </c>
      <c r="G523" s="19">
        <v>233</v>
      </c>
      <c r="H523" s="19">
        <v>198</v>
      </c>
      <c r="I523" s="22">
        <v>0</v>
      </c>
      <c r="K523" s="16">
        <v>39088</v>
      </c>
      <c r="L523">
        <v>0</v>
      </c>
    </row>
    <row r="524" spans="1:12">
      <c r="A524" s="21">
        <v>39089</v>
      </c>
      <c r="B524" s="19">
        <v>4.7</v>
      </c>
      <c r="C524" s="22">
        <f t="shared" si="16"/>
        <v>0.49</v>
      </c>
      <c r="D524" s="22">
        <f t="shared" si="17"/>
        <v>0.53563218390804601</v>
      </c>
      <c r="E524" s="19">
        <v>49</v>
      </c>
      <c r="F524" s="19">
        <v>49</v>
      </c>
      <c r="G524" s="19">
        <v>233</v>
      </c>
      <c r="H524" s="19">
        <v>198</v>
      </c>
      <c r="I524" s="22">
        <v>0</v>
      </c>
      <c r="K524" s="16">
        <v>39089</v>
      </c>
      <c r="L524">
        <v>0</v>
      </c>
    </row>
    <row r="525" spans="1:12">
      <c r="A525" s="21">
        <v>39090</v>
      </c>
      <c r="B525" s="19">
        <v>4.5999999999999996</v>
      </c>
      <c r="C525" s="22">
        <f t="shared" si="16"/>
        <v>0.49</v>
      </c>
      <c r="D525" s="22">
        <f t="shared" si="17"/>
        <v>0.53563218390804601</v>
      </c>
      <c r="E525" s="19">
        <v>49</v>
      </c>
      <c r="F525" s="19">
        <v>49</v>
      </c>
      <c r="G525" s="19">
        <v>233</v>
      </c>
      <c r="H525" s="19">
        <v>198</v>
      </c>
      <c r="I525" s="22">
        <v>0</v>
      </c>
      <c r="K525" s="16">
        <v>39090</v>
      </c>
      <c r="L525">
        <v>0</v>
      </c>
    </row>
    <row r="526" spans="1:12">
      <c r="A526" s="21">
        <v>39091</v>
      </c>
      <c r="B526" s="19">
        <v>4.7</v>
      </c>
      <c r="C526" s="22">
        <f t="shared" si="16"/>
        <v>0.49</v>
      </c>
      <c r="D526" s="22">
        <f t="shared" si="17"/>
        <v>0.53563218390804601</v>
      </c>
      <c r="E526" s="19">
        <v>49</v>
      </c>
      <c r="F526" s="19">
        <v>49</v>
      </c>
      <c r="G526" s="19">
        <v>233</v>
      </c>
      <c r="H526" s="19">
        <v>198</v>
      </c>
      <c r="I526" s="22">
        <v>0</v>
      </c>
      <c r="K526" s="16">
        <v>39091</v>
      </c>
      <c r="L526">
        <v>0</v>
      </c>
    </row>
    <row r="527" spans="1:12">
      <c r="A527" s="21">
        <v>39092</v>
      </c>
      <c r="B527" s="19">
        <v>4.7</v>
      </c>
      <c r="C527" s="22">
        <f t="shared" si="16"/>
        <v>0.49</v>
      </c>
      <c r="D527" s="22">
        <f t="shared" si="17"/>
        <v>0.53563218390804601</v>
      </c>
      <c r="E527" s="19">
        <v>49</v>
      </c>
      <c r="F527" s="19">
        <v>49</v>
      </c>
      <c r="G527" s="19">
        <v>233</v>
      </c>
      <c r="H527" s="19">
        <v>198</v>
      </c>
      <c r="I527" s="22">
        <v>0</v>
      </c>
      <c r="K527" s="16">
        <v>39092</v>
      </c>
      <c r="L527">
        <v>0</v>
      </c>
    </row>
    <row r="528" spans="1:12">
      <c r="A528" s="21">
        <v>39093</v>
      </c>
      <c r="B528" s="19">
        <v>4.7</v>
      </c>
      <c r="C528" s="22">
        <f t="shared" si="16"/>
        <v>0.49</v>
      </c>
      <c r="D528" s="22">
        <f t="shared" si="17"/>
        <v>0.53563218390804601</v>
      </c>
      <c r="E528" s="19">
        <v>49</v>
      </c>
      <c r="F528" s="19">
        <v>49</v>
      </c>
      <c r="G528" s="19">
        <v>233</v>
      </c>
      <c r="H528" s="19">
        <v>198</v>
      </c>
      <c r="I528" s="22">
        <v>0</v>
      </c>
      <c r="K528" s="16">
        <v>39093</v>
      </c>
      <c r="L528">
        <v>0</v>
      </c>
    </row>
    <row r="529" spans="1:12">
      <c r="A529" s="21">
        <v>39094</v>
      </c>
      <c r="B529" s="19">
        <v>5</v>
      </c>
      <c r="C529" s="22">
        <f t="shared" si="16"/>
        <v>0.49</v>
      </c>
      <c r="D529" s="22">
        <f t="shared" si="17"/>
        <v>0.53563218390804601</v>
      </c>
      <c r="E529" s="19">
        <v>49</v>
      </c>
      <c r="F529" s="19">
        <v>49</v>
      </c>
      <c r="G529" s="19">
        <v>233</v>
      </c>
      <c r="H529" s="19">
        <v>198</v>
      </c>
      <c r="I529" s="22">
        <v>0</v>
      </c>
      <c r="K529" s="16">
        <v>39094</v>
      </c>
      <c r="L529">
        <v>0</v>
      </c>
    </row>
    <row r="530" spans="1:12">
      <c r="A530" s="21">
        <v>39448</v>
      </c>
      <c r="B530" s="19">
        <v>5</v>
      </c>
      <c r="C530" s="22">
        <f t="shared" si="16"/>
        <v>0.49</v>
      </c>
      <c r="D530" s="22">
        <f t="shared" si="17"/>
        <v>0.53563218390804601</v>
      </c>
      <c r="E530" s="19">
        <v>49</v>
      </c>
      <c r="F530" s="19">
        <v>49</v>
      </c>
      <c r="G530" s="19">
        <v>233</v>
      </c>
      <c r="H530" s="19">
        <v>198</v>
      </c>
      <c r="I530" s="22">
        <v>0</v>
      </c>
      <c r="K530" s="16">
        <v>39448</v>
      </c>
      <c r="L530">
        <v>0</v>
      </c>
    </row>
    <row r="531" spans="1:12">
      <c r="A531" s="21">
        <v>39449</v>
      </c>
      <c r="B531" s="19">
        <v>4.9000000000000004</v>
      </c>
      <c r="C531" s="22">
        <f t="shared" si="16"/>
        <v>0.49</v>
      </c>
      <c r="D531" s="22">
        <f t="shared" si="17"/>
        <v>0.53563218390804601</v>
      </c>
      <c r="E531" s="19">
        <v>49</v>
      </c>
      <c r="F531" s="19">
        <v>49</v>
      </c>
      <c r="G531" s="19">
        <v>233</v>
      </c>
      <c r="H531" s="19">
        <v>198</v>
      </c>
      <c r="I531" s="22">
        <v>0</v>
      </c>
      <c r="K531" s="16">
        <v>39449</v>
      </c>
      <c r="L531">
        <v>0</v>
      </c>
    </row>
    <row r="532" spans="1:12">
      <c r="A532" s="21">
        <v>39450</v>
      </c>
      <c r="B532" s="19">
        <v>5.0999999999999996</v>
      </c>
      <c r="C532" s="22">
        <f t="shared" si="16"/>
        <v>0.49</v>
      </c>
      <c r="D532" s="22">
        <f t="shared" si="17"/>
        <v>0.53563218390804601</v>
      </c>
      <c r="E532" s="19">
        <v>49</v>
      </c>
      <c r="F532" s="19">
        <v>49</v>
      </c>
      <c r="G532" s="19">
        <v>233</v>
      </c>
      <c r="H532" s="19">
        <v>198</v>
      </c>
      <c r="I532" s="22">
        <v>0</v>
      </c>
      <c r="K532" s="16">
        <v>39450</v>
      </c>
      <c r="L532">
        <v>0</v>
      </c>
    </row>
    <row r="533" spans="1:12">
      <c r="A533" s="21">
        <v>39451</v>
      </c>
      <c r="B533" s="19">
        <v>5</v>
      </c>
      <c r="C533" s="22">
        <f t="shared" si="16"/>
        <v>0.49</v>
      </c>
      <c r="D533" s="22">
        <f t="shared" si="17"/>
        <v>0.53563218390804601</v>
      </c>
      <c r="E533" s="19">
        <v>49</v>
      </c>
      <c r="F533" s="19">
        <v>49</v>
      </c>
      <c r="G533" s="19">
        <v>233</v>
      </c>
      <c r="H533" s="19">
        <v>198</v>
      </c>
      <c r="I533" s="22">
        <v>0</v>
      </c>
      <c r="K533" s="16">
        <v>39451</v>
      </c>
      <c r="L533">
        <v>0</v>
      </c>
    </row>
    <row r="534" spans="1:12">
      <c r="A534" s="21">
        <v>39452</v>
      </c>
      <c r="B534" s="19">
        <v>5.4</v>
      </c>
      <c r="C534" s="22">
        <f t="shared" si="16"/>
        <v>0.49</v>
      </c>
      <c r="D534" s="22">
        <f t="shared" si="17"/>
        <v>0.53563218390804601</v>
      </c>
      <c r="E534" s="19">
        <v>49</v>
      </c>
      <c r="F534" s="19">
        <v>49</v>
      </c>
      <c r="G534" s="19">
        <v>233</v>
      </c>
      <c r="H534" s="19">
        <v>198</v>
      </c>
      <c r="I534" s="22">
        <v>0</v>
      </c>
      <c r="K534" s="16">
        <v>39452</v>
      </c>
      <c r="L534">
        <v>0</v>
      </c>
    </row>
    <row r="535" spans="1:12">
      <c r="A535" s="21">
        <v>39453</v>
      </c>
      <c r="B535" s="19">
        <v>5.6</v>
      </c>
      <c r="C535" s="22">
        <f t="shared" si="16"/>
        <v>0.49</v>
      </c>
      <c r="D535" s="22">
        <f t="shared" si="17"/>
        <v>0.53563218390804601</v>
      </c>
      <c r="E535" s="19">
        <v>49</v>
      </c>
      <c r="F535" s="19">
        <v>49</v>
      </c>
      <c r="G535" s="19">
        <v>233</v>
      </c>
      <c r="H535" s="19">
        <v>198</v>
      </c>
      <c r="I535" s="22">
        <v>0</v>
      </c>
      <c r="K535" s="16">
        <v>39453</v>
      </c>
      <c r="L535">
        <v>0</v>
      </c>
    </row>
    <row r="536" spans="1:12">
      <c r="A536" s="21">
        <v>39454</v>
      </c>
      <c r="B536" s="19">
        <v>5.8</v>
      </c>
      <c r="C536" s="22">
        <f t="shared" si="16"/>
        <v>0.49</v>
      </c>
      <c r="D536" s="22">
        <f t="shared" si="17"/>
        <v>0.53563218390804601</v>
      </c>
      <c r="E536" s="19">
        <v>49</v>
      </c>
      <c r="F536" s="19">
        <v>49</v>
      </c>
      <c r="G536" s="19">
        <v>233</v>
      </c>
      <c r="H536" s="19">
        <v>198</v>
      </c>
      <c r="I536" s="22">
        <v>0</v>
      </c>
      <c r="K536" s="16">
        <v>39454</v>
      </c>
      <c r="L536">
        <v>0</v>
      </c>
    </row>
    <row r="537" spans="1:12">
      <c r="A537" s="21">
        <v>39455</v>
      </c>
      <c r="B537" s="19">
        <v>6.1</v>
      </c>
      <c r="C537" s="22">
        <f t="shared" si="16"/>
        <v>0.49</v>
      </c>
      <c r="D537" s="22">
        <f t="shared" si="17"/>
        <v>0.53563218390804601</v>
      </c>
      <c r="E537" s="19">
        <v>49</v>
      </c>
      <c r="F537" s="19">
        <v>49</v>
      </c>
      <c r="G537" s="19">
        <v>233</v>
      </c>
      <c r="H537" s="19">
        <v>198</v>
      </c>
      <c r="I537" s="22">
        <v>0</v>
      </c>
      <c r="K537" s="16">
        <v>39455</v>
      </c>
      <c r="L537">
        <v>0</v>
      </c>
    </row>
    <row r="538" spans="1:12">
      <c r="A538" s="21">
        <v>39456</v>
      </c>
      <c r="B538" s="19">
        <v>6.1</v>
      </c>
      <c r="C538" s="22">
        <f t="shared" si="16"/>
        <v>0.49</v>
      </c>
      <c r="D538" s="22">
        <f t="shared" si="17"/>
        <v>0.53563218390804601</v>
      </c>
      <c r="E538" s="19">
        <v>49</v>
      </c>
      <c r="F538" s="19">
        <v>49</v>
      </c>
      <c r="G538" s="19">
        <v>233</v>
      </c>
      <c r="H538" s="19">
        <v>198</v>
      </c>
      <c r="I538" s="22">
        <v>0</v>
      </c>
      <c r="K538" s="16">
        <v>39456</v>
      </c>
      <c r="L538">
        <v>0</v>
      </c>
    </row>
    <row r="539" spans="1:12">
      <c r="A539" s="21">
        <v>39457</v>
      </c>
      <c r="B539" s="19">
        <v>6.5</v>
      </c>
      <c r="C539" s="22">
        <f t="shared" si="16"/>
        <v>0.49</v>
      </c>
      <c r="D539" s="22">
        <f t="shared" si="17"/>
        <v>0.53563218390804601</v>
      </c>
      <c r="E539" s="19">
        <v>49</v>
      </c>
      <c r="F539" s="19">
        <v>49</v>
      </c>
      <c r="G539" s="19">
        <v>233</v>
      </c>
      <c r="H539" s="19">
        <v>198</v>
      </c>
      <c r="I539" s="22">
        <v>0</v>
      </c>
      <c r="K539" s="16">
        <v>39457</v>
      </c>
      <c r="L539">
        <v>0</v>
      </c>
    </row>
    <row r="540" spans="1:12">
      <c r="A540" s="21">
        <v>39458</v>
      </c>
      <c r="B540" s="19">
        <v>6.8</v>
      </c>
      <c r="C540" s="22">
        <f t="shared" si="16"/>
        <v>0.49</v>
      </c>
      <c r="D540" s="22">
        <f t="shared" si="17"/>
        <v>0.53563218390804601</v>
      </c>
      <c r="E540" s="19">
        <v>49</v>
      </c>
      <c r="F540" s="19">
        <v>49</v>
      </c>
      <c r="G540" s="19">
        <v>233</v>
      </c>
      <c r="H540" s="19">
        <v>198</v>
      </c>
      <c r="I540" s="22">
        <v>0</v>
      </c>
      <c r="K540" s="16">
        <v>39458</v>
      </c>
      <c r="L540">
        <v>0</v>
      </c>
    </row>
    <row r="541" spans="1:12">
      <c r="A541" s="21">
        <v>39459</v>
      </c>
      <c r="B541" s="19">
        <v>7.3</v>
      </c>
      <c r="C541" s="22">
        <f t="shared" si="16"/>
        <v>0.49</v>
      </c>
      <c r="D541" s="22">
        <f t="shared" si="17"/>
        <v>0.53563218390804601</v>
      </c>
      <c r="E541" s="19">
        <v>49</v>
      </c>
      <c r="F541" s="19">
        <v>49</v>
      </c>
      <c r="G541" s="19">
        <v>233</v>
      </c>
      <c r="H541" s="19">
        <v>198</v>
      </c>
      <c r="I541" s="22">
        <v>0</v>
      </c>
      <c r="K541" s="16">
        <v>39459</v>
      </c>
      <c r="L541">
        <v>0</v>
      </c>
    </row>
    <row r="542" spans="1:12">
      <c r="A542" s="21">
        <v>39814</v>
      </c>
      <c r="B542" s="19">
        <v>7.8</v>
      </c>
      <c r="C542" s="22">
        <f t="shared" si="16"/>
        <v>0.49</v>
      </c>
      <c r="D542" s="22">
        <f t="shared" si="17"/>
        <v>0.53563218390804601</v>
      </c>
      <c r="E542" s="19">
        <v>49</v>
      </c>
      <c r="F542" s="19">
        <v>49</v>
      </c>
      <c r="G542" s="19">
        <v>233</v>
      </c>
      <c r="H542" s="19">
        <v>198</v>
      </c>
      <c r="I542" s="23">
        <v>1</v>
      </c>
      <c r="K542" s="16">
        <v>39814</v>
      </c>
      <c r="L542">
        <v>1</v>
      </c>
    </row>
    <row r="543" spans="1:12">
      <c r="A543" s="21">
        <v>39815</v>
      </c>
      <c r="B543" s="19">
        <v>8.3000000000000007</v>
      </c>
      <c r="C543" s="22">
        <f t="shared" si="16"/>
        <v>0.56999999999999995</v>
      </c>
      <c r="D543" s="22">
        <f t="shared" si="17"/>
        <v>0.58850574712643677</v>
      </c>
      <c r="E543" s="19">
        <v>57</v>
      </c>
      <c r="F543" s="19">
        <v>41</v>
      </c>
      <c r="G543" s="19">
        <v>256</v>
      </c>
      <c r="H543" s="19">
        <v>178</v>
      </c>
      <c r="I543" s="22">
        <v>1</v>
      </c>
      <c r="K543" s="16">
        <v>39815</v>
      </c>
      <c r="L543">
        <v>1</v>
      </c>
    </row>
    <row r="544" spans="1:12">
      <c r="A544" s="21">
        <v>39816</v>
      </c>
      <c r="B544" s="19">
        <v>8.6999999999999993</v>
      </c>
      <c r="C544" s="22">
        <f t="shared" si="16"/>
        <v>0.56999999999999995</v>
      </c>
      <c r="D544" s="22">
        <f t="shared" si="17"/>
        <v>0.58850574712643677</v>
      </c>
      <c r="E544" s="19">
        <v>57</v>
      </c>
      <c r="F544" s="19">
        <v>41</v>
      </c>
      <c r="G544" s="19">
        <v>256</v>
      </c>
      <c r="H544" s="19">
        <v>178</v>
      </c>
      <c r="I544" s="22">
        <v>1</v>
      </c>
      <c r="K544" s="16">
        <v>39816</v>
      </c>
      <c r="L544">
        <v>1</v>
      </c>
    </row>
    <row r="545" spans="1:12">
      <c r="A545" s="21">
        <v>39817</v>
      </c>
      <c r="B545" s="19">
        <v>9</v>
      </c>
      <c r="C545" s="22">
        <f t="shared" si="16"/>
        <v>0.56999999999999995</v>
      </c>
      <c r="D545" s="22">
        <f t="shared" si="17"/>
        <v>0.58850574712643677</v>
      </c>
      <c r="E545" s="19">
        <v>57</v>
      </c>
      <c r="F545" s="19">
        <v>41</v>
      </c>
      <c r="G545" s="19">
        <v>256</v>
      </c>
      <c r="H545" s="19">
        <v>178</v>
      </c>
      <c r="I545" s="22">
        <v>1</v>
      </c>
      <c r="K545" s="16">
        <v>39817</v>
      </c>
      <c r="L545">
        <v>1</v>
      </c>
    </row>
    <row r="546" spans="1:12">
      <c r="A546" s="21">
        <v>39818</v>
      </c>
      <c r="B546" s="19">
        <v>9.4</v>
      </c>
      <c r="C546" s="22">
        <f t="shared" si="16"/>
        <v>0.56999999999999995</v>
      </c>
      <c r="D546" s="22">
        <f t="shared" si="17"/>
        <v>0.58850574712643677</v>
      </c>
      <c r="E546" s="19">
        <v>57</v>
      </c>
      <c r="F546" s="19">
        <v>41</v>
      </c>
      <c r="G546" s="19">
        <v>256</v>
      </c>
      <c r="H546" s="19">
        <v>178</v>
      </c>
      <c r="I546" s="22">
        <v>1</v>
      </c>
      <c r="K546" s="16">
        <v>39818</v>
      </c>
      <c r="L546">
        <v>1</v>
      </c>
    </row>
    <row r="547" spans="1:12">
      <c r="A547" s="21">
        <v>39819</v>
      </c>
      <c r="B547" s="19">
        <v>9.5</v>
      </c>
      <c r="C547" s="22">
        <f t="shared" si="16"/>
        <v>0.56999999999999995</v>
      </c>
      <c r="D547" s="22">
        <f t="shared" si="17"/>
        <v>0.58850574712643677</v>
      </c>
      <c r="E547" s="19">
        <v>57</v>
      </c>
      <c r="F547" s="19">
        <v>41</v>
      </c>
      <c r="G547" s="19">
        <v>256</v>
      </c>
      <c r="H547" s="19">
        <v>178</v>
      </c>
      <c r="I547" s="22">
        <v>1</v>
      </c>
      <c r="K547" s="16">
        <v>39819</v>
      </c>
      <c r="L547">
        <v>1</v>
      </c>
    </row>
    <row r="548" spans="1:12">
      <c r="A548" s="21">
        <v>39820</v>
      </c>
      <c r="B548" s="19">
        <v>9.5</v>
      </c>
      <c r="C548" s="22">
        <f t="shared" si="16"/>
        <v>0.56999999999999995</v>
      </c>
      <c r="D548" s="22">
        <f t="shared" si="17"/>
        <v>0.58850574712643677</v>
      </c>
      <c r="E548" s="19">
        <v>57</v>
      </c>
      <c r="F548" s="19">
        <v>41</v>
      </c>
      <c r="G548" s="19">
        <v>256</v>
      </c>
      <c r="H548" s="19">
        <v>178</v>
      </c>
      <c r="I548" s="22">
        <v>1</v>
      </c>
      <c r="K548" s="16">
        <v>39820</v>
      </c>
      <c r="L548">
        <v>1</v>
      </c>
    </row>
    <row r="549" spans="1:12">
      <c r="A549" s="21">
        <v>39821</v>
      </c>
      <c r="B549" s="19">
        <v>9.6</v>
      </c>
      <c r="C549" s="22">
        <f t="shared" si="16"/>
        <v>0.56999999999999995</v>
      </c>
      <c r="D549" s="22">
        <f t="shared" si="17"/>
        <v>0.58850574712643677</v>
      </c>
      <c r="E549" s="19">
        <v>57</v>
      </c>
      <c r="F549" s="19">
        <v>41</v>
      </c>
      <c r="G549" s="19">
        <v>256</v>
      </c>
      <c r="H549" s="19">
        <v>178</v>
      </c>
      <c r="I549" s="22">
        <v>1</v>
      </c>
      <c r="K549" s="16">
        <v>39821</v>
      </c>
      <c r="L549">
        <v>1</v>
      </c>
    </row>
    <row r="550" spans="1:12">
      <c r="A550" s="21">
        <v>39822</v>
      </c>
      <c r="B550" s="19">
        <v>9.8000000000000007</v>
      </c>
      <c r="C550" s="22">
        <f t="shared" si="16"/>
        <v>0.56999999999999995</v>
      </c>
      <c r="D550" s="22">
        <f t="shared" si="17"/>
        <v>0.58850574712643677</v>
      </c>
      <c r="E550" s="19">
        <v>57</v>
      </c>
      <c r="F550" s="19">
        <v>41</v>
      </c>
      <c r="G550" s="19">
        <v>256</v>
      </c>
      <c r="H550" s="19">
        <v>178</v>
      </c>
      <c r="I550" s="22">
        <v>1</v>
      </c>
      <c r="K550" s="16">
        <v>39822</v>
      </c>
      <c r="L550">
        <v>1</v>
      </c>
    </row>
    <row r="551" spans="1:12">
      <c r="A551" s="21">
        <v>39823</v>
      </c>
      <c r="B551" s="19">
        <v>10</v>
      </c>
      <c r="C551" s="22">
        <f t="shared" si="16"/>
        <v>0.56999999999999995</v>
      </c>
      <c r="D551" s="22">
        <f t="shared" si="17"/>
        <v>0.58850574712643677</v>
      </c>
      <c r="E551" s="19">
        <v>57</v>
      </c>
      <c r="F551" s="19">
        <v>41</v>
      </c>
      <c r="G551" s="19">
        <v>256</v>
      </c>
      <c r="H551" s="19">
        <v>178</v>
      </c>
      <c r="I551" s="22">
        <v>1</v>
      </c>
      <c r="K551" s="16">
        <v>39823</v>
      </c>
      <c r="L551">
        <v>1</v>
      </c>
    </row>
    <row r="552" spans="1:12">
      <c r="A552" s="21">
        <v>39824</v>
      </c>
      <c r="B552" s="19">
        <v>9.9</v>
      </c>
      <c r="C552" s="22">
        <f t="shared" si="16"/>
        <v>0.56999999999999995</v>
      </c>
      <c r="D552" s="22">
        <f t="shared" si="17"/>
        <v>0.58850574712643677</v>
      </c>
      <c r="E552" s="19">
        <v>57</v>
      </c>
      <c r="F552" s="19">
        <v>41</v>
      </c>
      <c r="G552" s="19">
        <v>256</v>
      </c>
      <c r="H552" s="19">
        <v>178</v>
      </c>
      <c r="I552" s="22">
        <v>1</v>
      </c>
      <c r="K552" s="16">
        <v>39824</v>
      </c>
      <c r="L552">
        <v>1</v>
      </c>
    </row>
    <row r="553" spans="1:12">
      <c r="A553" s="21">
        <v>39825</v>
      </c>
      <c r="B553" s="19">
        <v>9.9</v>
      </c>
      <c r="C553" s="22">
        <f t="shared" si="16"/>
        <v>0.56999999999999995</v>
      </c>
      <c r="D553" s="22">
        <f t="shared" si="17"/>
        <v>0.58850574712643677</v>
      </c>
      <c r="E553" s="19">
        <v>57</v>
      </c>
      <c r="F553" s="19">
        <v>41</v>
      </c>
      <c r="G553" s="19">
        <v>256</v>
      </c>
      <c r="H553" s="19">
        <v>178</v>
      </c>
      <c r="I553" s="22">
        <v>1</v>
      </c>
      <c r="K553" s="16">
        <v>39825</v>
      </c>
      <c r="L553">
        <v>1</v>
      </c>
    </row>
    <row r="554" spans="1:12">
      <c r="A554" s="21">
        <v>40179</v>
      </c>
      <c r="B554" s="19">
        <v>9.6999999999999993</v>
      </c>
      <c r="C554" s="22">
        <f t="shared" si="16"/>
        <v>0.56999999999999995</v>
      </c>
      <c r="D554" s="22">
        <f t="shared" si="17"/>
        <v>0.58850574712643677</v>
      </c>
      <c r="E554" s="19">
        <v>57</v>
      </c>
      <c r="F554" s="19">
        <v>41</v>
      </c>
      <c r="G554" s="19">
        <v>256</v>
      </c>
      <c r="H554" s="19">
        <v>178</v>
      </c>
      <c r="I554" s="22">
        <v>1</v>
      </c>
      <c r="K554" s="16">
        <v>40179</v>
      </c>
      <c r="L554">
        <v>1</v>
      </c>
    </row>
    <row r="555" spans="1:12">
      <c r="A555" s="21">
        <v>40180</v>
      </c>
      <c r="B555" s="19">
        <v>9.8000000000000007</v>
      </c>
      <c r="C555" s="22">
        <f t="shared" si="16"/>
        <v>0.56999999999999995</v>
      </c>
      <c r="D555" s="22">
        <f t="shared" si="17"/>
        <v>0.58850574712643677</v>
      </c>
      <c r="E555" s="19">
        <v>57</v>
      </c>
      <c r="F555" s="19">
        <v>41</v>
      </c>
      <c r="G555" s="19">
        <v>256</v>
      </c>
      <c r="H555" s="19">
        <v>178</v>
      </c>
      <c r="I555" s="22">
        <v>1</v>
      </c>
      <c r="K555" s="16">
        <v>40180</v>
      </c>
      <c r="L555">
        <v>1</v>
      </c>
    </row>
    <row r="556" spans="1:12">
      <c r="A556" s="21">
        <v>40181</v>
      </c>
      <c r="B556" s="19">
        <v>9.9</v>
      </c>
      <c r="C556" s="22">
        <f t="shared" si="16"/>
        <v>0.56999999999999995</v>
      </c>
      <c r="D556" s="22">
        <f t="shared" si="17"/>
        <v>0.58850574712643677</v>
      </c>
      <c r="E556" s="19">
        <v>57</v>
      </c>
      <c r="F556" s="19">
        <v>41</v>
      </c>
      <c r="G556" s="19">
        <v>256</v>
      </c>
      <c r="H556" s="19">
        <v>178</v>
      </c>
      <c r="I556" s="22">
        <v>1</v>
      </c>
      <c r="K556" s="16">
        <v>40181</v>
      </c>
      <c r="L556">
        <v>1</v>
      </c>
    </row>
    <row r="557" spans="1:12">
      <c r="A557" s="21">
        <v>40182</v>
      </c>
      <c r="B557" s="19">
        <v>9.9</v>
      </c>
      <c r="C557" s="22">
        <f t="shared" si="16"/>
        <v>0.56999999999999995</v>
      </c>
      <c r="D557" s="22">
        <f t="shared" si="17"/>
        <v>0.58850574712643677</v>
      </c>
      <c r="E557" s="19">
        <v>57</v>
      </c>
      <c r="F557" s="19">
        <v>41</v>
      </c>
      <c r="G557" s="19">
        <v>256</v>
      </c>
      <c r="H557" s="19">
        <v>178</v>
      </c>
      <c r="I557" s="22">
        <v>1</v>
      </c>
      <c r="K557" s="16">
        <v>40182</v>
      </c>
      <c r="L557">
        <v>1</v>
      </c>
    </row>
    <row r="558" spans="1:12">
      <c r="A558" s="21">
        <v>40183</v>
      </c>
      <c r="B558" s="19">
        <v>9.6</v>
      </c>
      <c r="C558" s="22">
        <f t="shared" si="16"/>
        <v>0.56999999999999995</v>
      </c>
      <c r="D558" s="22">
        <f t="shared" si="17"/>
        <v>0.58850574712643677</v>
      </c>
      <c r="E558" s="19">
        <v>57</v>
      </c>
      <c r="F558" s="19">
        <v>41</v>
      </c>
      <c r="G558" s="19">
        <v>256</v>
      </c>
      <c r="H558" s="19">
        <v>178</v>
      </c>
      <c r="I558" s="22">
        <v>1</v>
      </c>
      <c r="K558" s="16">
        <v>40183</v>
      </c>
      <c r="L558">
        <v>1</v>
      </c>
    </row>
    <row r="559" spans="1:12">
      <c r="A559" s="21">
        <v>40184</v>
      </c>
      <c r="B559" s="19">
        <v>9.4</v>
      </c>
      <c r="C559" s="22">
        <f t="shared" si="16"/>
        <v>0.56999999999999995</v>
      </c>
      <c r="D559" s="22">
        <f t="shared" si="17"/>
        <v>0.58850574712643677</v>
      </c>
      <c r="E559" s="19">
        <v>57</v>
      </c>
      <c r="F559" s="19">
        <v>41</v>
      </c>
      <c r="G559" s="19">
        <v>256</v>
      </c>
      <c r="H559" s="19">
        <v>178</v>
      </c>
      <c r="I559" s="22">
        <v>1</v>
      </c>
      <c r="K559" s="16">
        <v>40184</v>
      </c>
      <c r="L559">
        <v>1</v>
      </c>
    </row>
    <row r="560" spans="1:12">
      <c r="A560" s="21">
        <v>40185</v>
      </c>
      <c r="B560" s="19">
        <v>9.5</v>
      </c>
      <c r="C560" s="22">
        <f t="shared" si="16"/>
        <v>0.56999999999999995</v>
      </c>
      <c r="D560" s="22">
        <f t="shared" si="17"/>
        <v>0.58850574712643677</v>
      </c>
      <c r="E560" s="19">
        <v>57</v>
      </c>
      <c r="F560" s="19">
        <v>41</v>
      </c>
      <c r="G560" s="19">
        <v>256</v>
      </c>
      <c r="H560" s="19">
        <v>178</v>
      </c>
      <c r="I560" s="22">
        <v>1</v>
      </c>
      <c r="K560" s="16">
        <v>40185</v>
      </c>
      <c r="L560">
        <v>1</v>
      </c>
    </row>
    <row r="561" spans="1:12">
      <c r="A561" s="21">
        <v>40186</v>
      </c>
      <c r="B561" s="19">
        <v>9.5</v>
      </c>
      <c r="C561" s="22">
        <f t="shared" si="16"/>
        <v>0.56999999999999995</v>
      </c>
      <c r="D561" s="22">
        <f t="shared" si="17"/>
        <v>0.58850574712643677</v>
      </c>
      <c r="E561" s="19">
        <v>57</v>
      </c>
      <c r="F561" s="19">
        <v>41</v>
      </c>
      <c r="G561" s="19">
        <v>256</v>
      </c>
      <c r="H561" s="19">
        <v>178</v>
      </c>
      <c r="I561" s="22">
        <v>1</v>
      </c>
      <c r="K561" s="16">
        <v>40186</v>
      </c>
      <c r="L561">
        <v>1</v>
      </c>
    </row>
    <row r="562" spans="1:12">
      <c r="A562" s="21">
        <v>40187</v>
      </c>
      <c r="B562" s="19">
        <v>9.5</v>
      </c>
      <c r="C562" s="22">
        <f t="shared" si="16"/>
        <v>0.56999999999999995</v>
      </c>
      <c r="D562" s="22">
        <f t="shared" si="17"/>
        <v>0.58850574712643677</v>
      </c>
      <c r="E562" s="19">
        <v>57</v>
      </c>
      <c r="F562" s="19">
        <v>41</v>
      </c>
      <c r="G562" s="19">
        <v>256</v>
      </c>
      <c r="H562" s="19">
        <v>178</v>
      </c>
      <c r="I562" s="22">
        <v>1</v>
      </c>
      <c r="K562" s="16">
        <v>40187</v>
      </c>
      <c r="L562">
        <v>1</v>
      </c>
    </row>
    <row r="563" spans="1:12">
      <c r="A563" s="21">
        <v>40188</v>
      </c>
      <c r="B563" s="19">
        <v>9.5</v>
      </c>
      <c r="C563" s="22">
        <f t="shared" si="16"/>
        <v>0.56999999999999995</v>
      </c>
      <c r="D563" s="22">
        <f t="shared" si="17"/>
        <v>0.58850574712643677</v>
      </c>
      <c r="E563" s="19">
        <v>57</v>
      </c>
      <c r="F563" s="19">
        <v>41</v>
      </c>
      <c r="G563" s="19">
        <v>256</v>
      </c>
      <c r="H563" s="19">
        <v>178</v>
      </c>
      <c r="I563" s="22">
        <v>1</v>
      </c>
      <c r="K563" s="16">
        <v>40188</v>
      </c>
      <c r="L563">
        <v>1</v>
      </c>
    </row>
    <row r="564" spans="1:12">
      <c r="A564" s="21">
        <v>40189</v>
      </c>
      <c r="B564" s="19">
        <v>9.8000000000000007</v>
      </c>
      <c r="C564" s="22">
        <f t="shared" si="16"/>
        <v>0.56999999999999995</v>
      </c>
      <c r="D564" s="22">
        <f t="shared" si="17"/>
        <v>0.58850574712643677</v>
      </c>
      <c r="E564" s="19">
        <v>57</v>
      </c>
      <c r="F564" s="19">
        <v>41</v>
      </c>
      <c r="G564" s="19">
        <v>256</v>
      </c>
      <c r="H564" s="19">
        <v>178</v>
      </c>
      <c r="I564" s="22">
        <v>1</v>
      </c>
      <c r="K564" s="16">
        <v>40189</v>
      </c>
      <c r="L564">
        <v>1</v>
      </c>
    </row>
    <row r="565" spans="1:12">
      <c r="A565" s="21">
        <v>40190</v>
      </c>
      <c r="B565" s="19">
        <v>9.4</v>
      </c>
      <c r="C565" s="22">
        <f t="shared" si="16"/>
        <v>0.56999999999999995</v>
      </c>
      <c r="D565" s="22">
        <f t="shared" si="17"/>
        <v>0.58850574712643677</v>
      </c>
      <c r="E565" s="19">
        <v>57</v>
      </c>
      <c r="F565" s="19">
        <v>41</v>
      </c>
      <c r="G565" s="19">
        <v>256</v>
      </c>
      <c r="H565" s="19">
        <v>178</v>
      </c>
      <c r="I565" s="22">
        <v>1</v>
      </c>
      <c r="K565" s="16">
        <v>40190</v>
      </c>
      <c r="L565">
        <v>1</v>
      </c>
    </row>
    <row r="566" spans="1:12">
      <c r="A566" s="21">
        <v>40544</v>
      </c>
      <c r="B566" s="19">
        <v>9.1</v>
      </c>
      <c r="C566" s="22">
        <f t="shared" si="16"/>
        <v>0.56999999999999995</v>
      </c>
      <c r="D566" s="22">
        <f t="shared" si="17"/>
        <v>0.58850574712643677</v>
      </c>
      <c r="E566" s="19">
        <v>57</v>
      </c>
      <c r="F566" s="19">
        <v>41</v>
      </c>
      <c r="G566" s="19">
        <v>256</v>
      </c>
      <c r="H566" s="19">
        <v>178</v>
      </c>
      <c r="I566" s="25">
        <v>1</v>
      </c>
      <c r="K566" s="16">
        <v>40544</v>
      </c>
      <c r="L566">
        <v>1</v>
      </c>
    </row>
    <row r="567" spans="1:12">
      <c r="A567" s="21">
        <v>40545</v>
      </c>
      <c r="B567" s="19">
        <v>9</v>
      </c>
      <c r="C567" s="22">
        <f t="shared" si="16"/>
        <v>0.51</v>
      </c>
      <c r="D567" s="22">
        <f t="shared" si="17"/>
        <v>0.44367816091954021</v>
      </c>
      <c r="E567" s="19">
        <v>51</v>
      </c>
      <c r="F567" s="19">
        <v>47</v>
      </c>
      <c r="G567" s="19">
        <v>193</v>
      </c>
      <c r="H567" s="19">
        <v>242</v>
      </c>
      <c r="I567" s="22">
        <v>1</v>
      </c>
      <c r="K567" s="16">
        <v>40545</v>
      </c>
      <c r="L567">
        <v>1</v>
      </c>
    </row>
    <row r="568" spans="1:12">
      <c r="A568" s="21">
        <v>40546</v>
      </c>
      <c r="B568" s="19">
        <v>9</v>
      </c>
      <c r="C568" s="22">
        <f t="shared" si="16"/>
        <v>0.51</v>
      </c>
      <c r="D568" s="22">
        <f t="shared" si="17"/>
        <v>0.44367816091954021</v>
      </c>
      <c r="E568" s="19">
        <v>51</v>
      </c>
      <c r="F568" s="19">
        <v>47</v>
      </c>
      <c r="G568" s="19">
        <v>193</v>
      </c>
      <c r="H568" s="19">
        <v>242</v>
      </c>
      <c r="I568" s="22">
        <v>1</v>
      </c>
      <c r="K568" s="16">
        <v>40546</v>
      </c>
      <c r="L568">
        <v>1</v>
      </c>
    </row>
    <row r="569" spans="1:12">
      <c r="A569" s="21">
        <v>40547</v>
      </c>
      <c r="B569" s="19">
        <v>9.1</v>
      </c>
      <c r="C569" s="22">
        <f t="shared" si="16"/>
        <v>0.51</v>
      </c>
      <c r="D569" s="22">
        <f t="shared" si="17"/>
        <v>0.44367816091954021</v>
      </c>
      <c r="E569" s="19">
        <v>51</v>
      </c>
      <c r="F569" s="19">
        <v>47</v>
      </c>
      <c r="G569" s="19">
        <v>193</v>
      </c>
      <c r="H569" s="19">
        <v>242</v>
      </c>
      <c r="I569" s="22">
        <v>1</v>
      </c>
      <c r="K569" s="16">
        <v>40547</v>
      </c>
      <c r="L569">
        <v>1</v>
      </c>
    </row>
    <row r="570" spans="1:12">
      <c r="A570" s="21">
        <v>40548</v>
      </c>
      <c r="B570" s="19">
        <v>9</v>
      </c>
      <c r="C570" s="22">
        <f t="shared" si="16"/>
        <v>0.51</v>
      </c>
      <c r="D570" s="22">
        <f t="shared" si="17"/>
        <v>0.44367816091954021</v>
      </c>
      <c r="E570" s="19">
        <v>51</v>
      </c>
      <c r="F570" s="19">
        <v>47</v>
      </c>
      <c r="G570" s="19">
        <v>193</v>
      </c>
      <c r="H570" s="19">
        <v>242</v>
      </c>
      <c r="I570" s="22">
        <v>1</v>
      </c>
      <c r="K570" s="16">
        <v>40548</v>
      </c>
      <c r="L570">
        <v>1</v>
      </c>
    </row>
    <row r="571" spans="1:12">
      <c r="A571" s="21">
        <v>40549</v>
      </c>
      <c r="B571" s="19">
        <v>9.1</v>
      </c>
      <c r="C571" s="22">
        <f t="shared" si="16"/>
        <v>0.51</v>
      </c>
      <c r="D571" s="22">
        <f t="shared" si="17"/>
        <v>0.44367816091954021</v>
      </c>
      <c r="E571" s="19">
        <v>51</v>
      </c>
      <c r="F571" s="19">
        <v>47</v>
      </c>
      <c r="G571" s="19">
        <v>193</v>
      </c>
      <c r="H571" s="19">
        <v>242</v>
      </c>
      <c r="I571" s="22">
        <v>1</v>
      </c>
      <c r="K571" s="16">
        <v>40549</v>
      </c>
      <c r="L571">
        <v>1</v>
      </c>
    </row>
    <row r="572" spans="1:12">
      <c r="A572" s="21">
        <v>40550</v>
      </c>
      <c r="B572" s="19">
        <v>9</v>
      </c>
      <c r="C572" s="22">
        <f t="shared" si="16"/>
        <v>0.51</v>
      </c>
      <c r="D572" s="22">
        <f t="shared" si="17"/>
        <v>0.44367816091954021</v>
      </c>
      <c r="E572" s="19">
        <v>51</v>
      </c>
      <c r="F572" s="19">
        <v>47</v>
      </c>
      <c r="G572" s="19">
        <v>193</v>
      </c>
      <c r="H572" s="19">
        <v>242</v>
      </c>
      <c r="I572" s="22">
        <v>1</v>
      </c>
      <c r="K572" s="16">
        <v>40550</v>
      </c>
      <c r="L572">
        <v>1</v>
      </c>
    </row>
    <row r="573" spans="1:12">
      <c r="A573" s="21">
        <v>40551</v>
      </c>
      <c r="B573" s="19">
        <v>9</v>
      </c>
      <c r="C573" s="22">
        <f t="shared" si="16"/>
        <v>0.51</v>
      </c>
      <c r="D573" s="22">
        <f t="shared" si="17"/>
        <v>0.44367816091954021</v>
      </c>
      <c r="E573" s="19">
        <v>51</v>
      </c>
      <c r="F573" s="19">
        <v>47</v>
      </c>
      <c r="G573" s="19">
        <v>193</v>
      </c>
      <c r="H573" s="19">
        <v>242</v>
      </c>
      <c r="I573" s="22">
        <v>1</v>
      </c>
      <c r="K573" s="16">
        <v>40551</v>
      </c>
      <c r="L573">
        <v>1</v>
      </c>
    </row>
    <row r="574" spans="1:12">
      <c r="A574" s="21">
        <v>40552</v>
      </c>
      <c r="B574" s="19">
        <v>9</v>
      </c>
      <c r="C574" s="22">
        <f t="shared" si="16"/>
        <v>0.51</v>
      </c>
      <c r="D574" s="22">
        <f t="shared" si="17"/>
        <v>0.44367816091954021</v>
      </c>
      <c r="E574" s="19">
        <v>51</v>
      </c>
      <c r="F574" s="19">
        <v>47</v>
      </c>
      <c r="G574" s="19">
        <v>193</v>
      </c>
      <c r="H574" s="19">
        <v>242</v>
      </c>
      <c r="I574" s="22">
        <v>1</v>
      </c>
      <c r="K574" s="16">
        <v>40552</v>
      </c>
      <c r="L574">
        <v>1</v>
      </c>
    </row>
    <row r="575" spans="1:12">
      <c r="A575" s="21">
        <v>40553</v>
      </c>
      <c r="B575" s="19">
        <v>8.8000000000000007</v>
      </c>
      <c r="C575" s="22">
        <f t="shared" si="16"/>
        <v>0.51</v>
      </c>
      <c r="D575" s="22">
        <f t="shared" si="17"/>
        <v>0.44367816091954021</v>
      </c>
      <c r="E575" s="19">
        <v>51</v>
      </c>
      <c r="F575" s="19">
        <v>47</v>
      </c>
      <c r="G575" s="19">
        <v>193</v>
      </c>
      <c r="H575" s="19">
        <v>242</v>
      </c>
      <c r="I575" s="22">
        <v>1</v>
      </c>
      <c r="K575" s="16">
        <v>40553</v>
      </c>
      <c r="L575">
        <v>1</v>
      </c>
    </row>
    <row r="576" spans="1:12">
      <c r="A576" s="21">
        <v>40554</v>
      </c>
      <c r="B576" s="19">
        <v>8.6</v>
      </c>
      <c r="C576" s="22">
        <f t="shared" si="16"/>
        <v>0.51</v>
      </c>
      <c r="D576" s="22">
        <f t="shared" si="17"/>
        <v>0.44367816091954021</v>
      </c>
      <c r="E576" s="19">
        <v>51</v>
      </c>
      <c r="F576" s="19">
        <v>47</v>
      </c>
      <c r="G576" s="19">
        <v>193</v>
      </c>
      <c r="H576" s="19">
        <v>242</v>
      </c>
      <c r="I576" s="22">
        <v>1</v>
      </c>
      <c r="K576" s="16">
        <v>40554</v>
      </c>
      <c r="L576">
        <v>1</v>
      </c>
    </row>
    <row r="577" spans="1:12">
      <c r="A577" s="21">
        <v>40555</v>
      </c>
      <c r="B577" s="19">
        <v>8.5</v>
      </c>
      <c r="C577" s="22">
        <f t="shared" si="16"/>
        <v>0.51</v>
      </c>
      <c r="D577" s="22">
        <f t="shared" si="17"/>
        <v>0.44367816091954021</v>
      </c>
      <c r="E577" s="19">
        <v>51</v>
      </c>
      <c r="F577" s="19">
        <v>47</v>
      </c>
      <c r="G577" s="19">
        <v>193</v>
      </c>
      <c r="H577" s="19">
        <v>242</v>
      </c>
      <c r="I577" s="22">
        <v>1</v>
      </c>
      <c r="K577" s="16">
        <v>40555</v>
      </c>
      <c r="L577">
        <v>1</v>
      </c>
    </row>
    <row r="578" spans="1:12">
      <c r="A578" s="21">
        <v>40909</v>
      </c>
      <c r="B578" s="19">
        <v>8.1999999999999993</v>
      </c>
      <c r="C578" s="22">
        <f t="shared" si="16"/>
        <v>0.51</v>
      </c>
      <c r="D578" s="22">
        <f t="shared" si="17"/>
        <v>0.44367816091954021</v>
      </c>
      <c r="E578" s="19">
        <v>51</v>
      </c>
      <c r="F578" s="19">
        <v>47</v>
      </c>
      <c r="G578" s="19">
        <v>193</v>
      </c>
      <c r="H578" s="19">
        <v>242</v>
      </c>
      <c r="I578" s="22">
        <v>1</v>
      </c>
      <c r="K578" s="16">
        <v>40909</v>
      </c>
      <c r="L578">
        <v>1</v>
      </c>
    </row>
    <row r="579" spans="1:12">
      <c r="A579" s="21">
        <v>40910</v>
      </c>
      <c r="B579" s="19">
        <v>8.3000000000000007</v>
      </c>
      <c r="C579" s="22">
        <f t="shared" ref="C579:C611" si="18">(E579/100)</f>
        <v>0.51</v>
      </c>
      <c r="D579" s="22">
        <f t="shared" ref="D579:D611" si="19">G579/435</f>
        <v>0.44367816091954021</v>
      </c>
      <c r="E579" s="19">
        <v>51</v>
      </c>
      <c r="F579" s="19">
        <v>47</v>
      </c>
      <c r="G579" s="19">
        <v>193</v>
      </c>
      <c r="H579" s="19">
        <v>242</v>
      </c>
      <c r="I579" s="22">
        <v>1</v>
      </c>
      <c r="K579" s="16">
        <v>40910</v>
      </c>
      <c r="L579">
        <v>1</v>
      </c>
    </row>
    <row r="580" spans="1:12">
      <c r="A580" s="21">
        <v>40911</v>
      </c>
      <c r="B580" s="19">
        <v>8.1999999999999993</v>
      </c>
      <c r="C580" s="22">
        <f t="shared" si="18"/>
        <v>0.51</v>
      </c>
      <c r="D580" s="22">
        <f t="shared" si="19"/>
        <v>0.44367816091954021</v>
      </c>
      <c r="E580" s="19">
        <v>51</v>
      </c>
      <c r="F580" s="19">
        <v>47</v>
      </c>
      <c r="G580" s="19">
        <v>193</v>
      </c>
      <c r="H580" s="19">
        <v>242</v>
      </c>
      <c r="I580" s="22">
        <v>1</v>
      </c>
      <c r="K580" s="16">
        <v>40911</v>
      </c>
      <c r="L580">
        <v>1</v>
      </c>
    </row>
    <row r="581" spans="1:12">
      <c r="A581" s="21">
        <v>40912</v>
      </c>
      <c r="B581" s="19">
        <v>8.1999999999999993</v>
      </c>
      <c r="C581" s="22">
        <f t="shared" si="18"/>
        <v>0.51</v>
      </c>
      <c r="D581" s="22">
        <f t="shared" si="19"/>
        <v>0.44367816091954021</v>
      </c>
      <c r="E581" s="19">
        <v>51</v>
      </c>
      <c r="F581" s="19">
        <v>47</v>
      </c>
      <c r="G581" s="19">
        <v>193</v>
      </c>
      <c r="H581" s="19">
        <v>242</v>
      </c>
      <c r="I581" s="22">
        <v>1</v>
      </c>
      <c r="K581" s="16">
        <v>40912</v>
      </c>
      <c r="L581">
        <v>1</v>
      </c>
    </row>
    <row r="582" spans="1:12">
      <c r="A582" s="21">
        <v>40913</v>
      </c>
      <c r="B582" s="19">
        <v>8.1999999999999993</v>
      </c>
      <c r="C582" s="22">
        <f t="shared" si="18"/>
        <v>0.51</v>
      </c>
      <c r="D582" s="22">
        <f t="shared" si="19"/>
        <v>0.44367816091954021</v>
      </c>
      <c r="E582" s="19">
        <v>51</v>
      </c>
      <c r="F582" s="19">
        <v>47</v>
      </c>
      <c r="G582" s="19">
        <v>193</v>
      </c>
      <c r="H582" s="19">
        <v>242</v>
      </c>
      <c r="I582" s="22">
        <v>1</v>
      </c>
      <c r="K582" s="16">
        <v>40913</v>
      </c>
      <c r="L582">
        <v>1</v>
      </c>
    </row>
    <row r="583" spans="1:12">
      <c r="A583" s="21">
        <v>40914</v>
      </c>
      <c r="B583" s="19">
        <v>8.1999999999999993</v>
      </c>
      <c r="C583" s="22">
        <f t="shared" si="18"/>
        <v>0.51</v>
      </c>
      <c r="D583" s="22">
        <f t="shared" si="19"/>
        <v>0.44367816091954021</v>
      </c>
      <c r="E583" s="19">
        <v>51</v>
      </c>
      <c r="F583" s="19">
        <v>47</v>
      </c>
      <c r="G583" s="19">
        <v>193</v>
      </c>
      <c r="H583" s="19">
        <v>242</v>
      </c>
      <c r="I583" s="22">
        <v>1</v>
      </c>
      <c r="K583" s="16">
        <v>40914</v>
      </c>
      <c r="L583">
        <v>1</v>
      </c>
    </row>
    <row r="584" spans="1:12">
      <c r="A584" s="21">
        <v>40915</v>
      </c>
      <c r="B584" s="19">
        <v>8.1999999999999993</v>
      </c>
      <c r="C584" s="22">
        <f t="shared" si="18"/>
        <v>0.51</v>
      </c>
      <c r="D584" s="22">
        <f t="shared" si="19"/>
        <v>0.44367816091954021</v>
      </c>
      <c r="E584" s="19">
        <v>51</v>
      </c>
      <c r="F584" s="19">
        <v>47</v>
      </c>
      <c r="G584" s="19">
        <v>193</v>
      </c>
      <c r="H584" s="19">
        <v>242</v>
      </c>
      <c r="I584" s="22">
        <v>1</v>
      </c>
      <c r="K584" s="16">
        <v>40915</v>
      </c>
      <c r="L584">
        <v>1</v>
      </c>
    </row>
    <row r="585" spans="1:12">
      <c r="A585" s="21">
        <v>40916</v>
      </c>
      <c r="B585" s="19">
        <v>8.1</v>
      </c>
      <c r="C585" s="22">
        <f t="shared" si="18"/>
        <v>0.51</v>
      </c>
      <c r="D585" s="22">
        <f t="shared" si="19"/>
        <v>0.44367816091954021</v>
      </c>
      <c r="E585" s="19">
        <v>51</v>
      </c>
      <c r="F585" s="19">
        <v>47</v>
      </c>
      <c r="G585" s="19">
        <v>193</v>
      </c>
      <c r="H585" s="19">
        <v>242</v>
      </c>
      <c r="I585" s="22">
        <v>1</v>
      </c>
      <c r="K585" s="16">
        <v>40916</v>
      </c>
      <c r="L585">
        <v>1</v>
      </c>
    </row>
    <row r="586" spans="1:12">
      <c r="A586" s="21">
        <v>40917</v>
      </c>
      <c r="B586" s="19">
        <v>7.8</v>
      </c>
      <c r="C586" s="22">
        <f t="shared" si="18"/>
        <v>0.51</v>
      </c>
      <c r="D586" s="22">
        <f t="shared" si="19"/>
        <v>0.44367816091954021</v>
      </c>
      <c r="E586" s="19">
        <v>51</v>
      </c>
      <c r="F586" s="19">
        <v>47</v>
      </c>
      <c r="G586" s="19">
        <v>193</v>
      </c>
      <c r="H586" s="19">
        <v>242</v>
      </c>
      <c r="I586" s="22">
        <v>1</v>
      </c>
      <c r="K586" s="16">
        <v>40917</v>
      </c>
      <c r="L586">
        <v>1</v>
      </c>
    </row>
    <row r="587" spans="1:12">
      <c r="A587" s="21">
        <v>40918</v>
      </c>
      <c r="B587" s="19">
        <v>7.8</v>
      </c>
      <c r="C587" s="22">
        <f t="shared" si="18"/>
        <v>0.51</v>
      </c>
      <c r="D587" s="22">
        <f t="shared" si="19"/>
        <v>0.44367816091954021</v>
      </c>
      <c r="E587" s="19">
        <v>51</v>
      </c>
      <c r="F587" s="19">
        <v>47</v>
      </c>
      <c r="G587" s="19">
        <v>193</v>
      </c>
      <c r="H587" s="19">
        <v>242</v>
      </c>
      <c r="I587" s="22">
        <v>1</v>
      </c>
      <c r="K587" s="16">
        <v>40918</v>
      </c>
      <c r="L587">
        <v>1</v>
      </c>
    </row>
    <row r="588" spans="1:12">
      <c r="A588" s="21">
        <v>40919</v>
      </c>
      <c r="B588" s="19">
        <v>7.8</v>
      </c>
      <c r="C588" s="22">
        <f t="shared" si="18"/>
        <v>0.51</v>
      </c>
      <c r="D588" s="22">
        <f t="shared" si="19"/>
        <v>0.44367816091954021</v>
      </c>
      <c r="E588" s="19">
        <v>51</v>
      </c>
      <c r="F588" s="19">
        <v>47</v>
      </c>
      <c r="G588" s="19">
        <v>193</v>
      </c>
      <c r="H588" s="19">
        <v>242</v>
      </c>
      <c r="I588" s="22">
        <v>1</v>
      </c>
      <c r="K588" s="16">
        <v>40919</v>
      </c>
      <c r="L588">
        <v>1</v>
      </c>
    </row>
    <row r="589" spans="1:12">
      <c r="A589" s="21">
        <v>40920</v>
      </c>
      <c r="B589" s="19">
        <v>7.9</v>
      </c>
      <c r="C589" s="22">
        <f t="shared" si="18"/>
        <v>0.51</v>
      </c>
      <c r="D589" s="22">
        <f t="shared" si="19"/>
        <v>0.44367816091954021</v>
      </c>
      <c r="E589" s="19">
        <v>51</v>
      </c>
      <c r="F589" s="19">
        <v>47</v>
      </c>
      <c r="G589" s="19">
        <v>193</v>
      </c>
      <c r="H589" s="19">
        <v>242</v>
      </c>
      <c r="I589" s="22">
        <v>1</v>
      </c>
      <c r="K589" s="16">
        <v>40920</v>
      </c>
      <c r="L589">
        <v>1</v>
      </c>
    </row>
    <row r="590" spans="1:12">
      <c r="A590" s="21">
        <v>41275</v>
      </c>
      <c r="B590" s="19">
        <v>7.9</v>
      </c>
      <c r="C590" s="22">
        <f t="shared" si="18"/>
        <v>0.51</v>
      </c>
      <c r="D590" s="22">
        <f t="shared" si="19"/>
        <v>0.44367816091954021</v>
      </c>
      <c r="E590" s="19">
        <v>51</v>
      </c>
      <c r="F590" s="19">
        <v>47</v>
      </c>
      <c r="G590" s="19">
        <v>193</v>
      </c>
      <c r="H590" s="19">
        <v>242</v>
      </c>
      <c r="I590" s="25">
        <v>1</v>
      </c>
      <c r="K590" s="16">
        <v>41275</v>
      </c>
      <c r="L590">
        <v>1</v>
      </c>
    </row>
    <row r="591" spans="1:12">
      <c r="A591" s="21">
        <v>41276</v>
      </c>
      <c r="B591" s="19">
        <v>7.7</v>
      </c>
      <c r="C591" s="22">
        <f t="shared" si="18"/>
        <v>0.54</v>
      </c>
      <c r="D591" s="22">
        <f t="shared" si="19"/>
        <v>0.46206896551724136</v>
      </c>
      <c r="E591" s="19">
        <v>54</v>
      </c>
      <c r="F591" s="19">
        <v>45</v>
      </c>
      <c r="G591" s="19">
        <v>201</v>
      </c>
      <c r="H591" s="19">
        <v>234</v>
      </c>
      <c r="I591" s="22">
        <v>1</v>
      </c>
      <c r="K591" s="16">
        <v>41276</v>
      </c>
      <c r="L591">
        <v>1</v>
      </c>
    </row>
    <row r="592" spans="1:12">
      <c r="A592" s="21">
        <v>41277</v>
      </c>
      <c r="B592" s="19">
        <v>7.5</v>
      </c>
      <c r="C592" s="22">
        <f t="shared" si="18"/>
        <v>0.54</v>
      </c>
      <c r="D592" s="22">
        <f t="shared" si="19"/>
        <v>0.46206896551724136</v>
      </c>
      <c r="E592" s="19">
        <v>54</v>
      </c>
      <c r="F592" s="19">
        <v>45</v>
      </c>
      <c r="G592" s="19">
        <v>201</v>
      </c>
      <c r="H592" s="19">
        <v>234</v>
      </c>
      <c r="I592" s="22">
        <v>1</v>
      </c>
      <c r="K592" s="16">
        <v>41277</v>
      </c>
      <c r="L592">
        <v>1</v>
      </c>
    </row>
    <row r="593" spans="1:12">
      <c r="A593" s="21">
        <v>41278</v>
      </c>
      <c r="B593" s="19">
        <v>7.5</v>
      </c>
      <c r="C593" s="22">
        <f t="shared" si="18"/>
        <v>0.54</v>
      </c>
      <c r="D593" s="22">
        <f t="shared" si="19"/>
        <v>0.46206896551724136</v>
      </c>
      <c r="E593" s="19">
        <v>54</v>
      </c>
      <c r="F593" s="19">
        <v>45</v>
      </c>
      <c r="G593" s="19">
        <v>201</v>
      </c>
      <c r="H593" s="19">
        <v>234</v>
      </c>
      <c r="I593" s="22">
        <v>1</v>
      </c>
      <c r="K593" s="16">
        <v>41278</v>
      </c>
      <c r="L593">
        <v>1</v>
      </c>
    </row>
    <row r="594" spans="1:12">
      <c r="A594" s="21">
        <v>41279</v>
      </c>
      <c r="B594" s="19">
        <v>7.5</v>
      </c>
      <c r="C594" s="22">
        <f t="shared" si="18"/>
        <v>0.54</v>
      </c>
      <c r="D594" s="22">
        <f t="shared" si="19"/>
        <v>0.46206896551724136</v>
      </c>
      <c r="E594" s="19">
        <v>54</v>
      </c>
      <c r="F594" s="19">
        <v>45</v>
      </c>
      <c r="G594" s="19">
        <v>201</v>
      </c>
      <c r="H594" s="19">
        <v>234</v>
      </c>
      <c r="I594" s="22">
        <v>1</v>
      </c>
      <c r="K594" s="16">
        <v>41279</v>
      </c>
      <c r="L594">
        <v>1</v>
      </c>
    </row>
    <row r="595" spans="1:12">
      <c r="A595" s="21">
        <v>41280</v>
      </c>
      <c r="B595" s="19">
        <v>7.5</v>
      </c>
      <c r="C595" s="22">
        <f t="shared" si="18"/>
        <v>0.54</v>
      </c>
      <c r="D595" s="22">
        <f t="shared" si="19"/>
        <v>0.46206896551724136</v>
      </c>
      <c r="E595" s="19">
        <v>54</v>
      </c>
      <c r="F595" s="19">
        <v>45</v>
      </c>
      <c r="G595" s="19">
        <v>201</v>
      </c>
      <c r="H595" s="19">
        <v>234</v>
      </c>
      <c r="I595" s="22">
        <v>1</v>
      </c>
      <c r="K595" s="16">
        <v>41280</v>
      </c>
      <c r="L595">
        <v>1</v>
      </c>
    </row>
    <row r="596" spans="1:12">
      <c r="A596" s="21">
        <v>41281</v>
      </c>
      <c r="B596" s="19">
        <v>7.3</v>
      </c>
      <c r="C596" s="22">
        <f t="shared" si="18"/>
        <v>0.54</v>
      </c>
      <c r="D596" s="22">
        <f t="shared" si="19"/>
        <v>0.46206896551724136</v>
      </c>
      <c r="E596" s="19">
        <v>54</v>
      </c>
      <c r="F596" s="19">
        <v>45</v>
      </c>
      <c r="G596" s="19">
        <v>201</v>
      </c>
      <c r="H596" s="19">
        <v>234</v>
      </c>
      <c r="I596" s="22">
        <v>1</v>
      </c>
      <c r="K596" s="16">
        <v>41281</v>
      </c>
      <c r="L596">
        <v>1</v>
      </c>
    </row>
    <row r="597" spans="1:12">
      <c r="A597" s="21">
        <v>41282</v>
      </c>
      <c r="B597" s="19">
        <v>7.2</v>
      </c>
      <c r="C597" s="22">
        <f t="shared" si="18"/>
        <v>0.54</v>
      </c>
      <c r="D597" s="22">
        <f t="shared" si="19"/>
        <v>0.46206896551724136</v>
      </c>
      <c r="E597" s="19">
        <v>54</v>
      </c>
      <c r="F597" s="19">
        <v>45</v>
      </c>
      <c r="G597" s="19">
        <v>201</v>
      </c>
      <c r="H597" s="19">
        <v>234</v>
      </c>
      <c r="I597" s="22">
        <v>1</v>
      </c>
      <c r="K597" s="16">
        <v>41282</v>
      </c>
      <c r="L597">
        <v>1</v>
      </c>
    </row>
    <row r="598" spans="1:12">
      <c r="A598" s="21">
        <v>41283</v>
      </c>
      <c r="B598" s="19">
        <v>7.2</v>
      </c>
      <c r="C598" s="22">
        <f t="shared" si="18"/>
        <v>0.54</v>
      </c>
      <c r="D598" s="22">
        <f t="shared" si="19"/>
        <v>0.46206896551724136</v>
      </c>
      <c r="E598" s="19">
        <v>54</v>
      </c>
      <c r="F598" s="19">
        <v>45</v>
      </c>
      <c r="G598" s="19">
        <v>201</v>
      </c>
      <c r="H598" s="19">
        <v>234</v>
      </c>
      <c r="I598" s="22">
        <v>1</v>
      </c>
      <c r="K598" s="16">
        <v>41283</v>
      </c>
      <c r="L598">
        <v>1</v>
      </c>
    </row>
    <row r="599" spans="1:12">
      <c r="A599" s="21">
        <v>41284</v>
      </c>
      <c r="B599" s="19">
        <v>7.2</v>
      </c>
      <c r="C599" s="22">
        <f t="shared" si="18"/>
        <v>0.54</v>
      </c>
      <c r="D599" s="22">
        <f t="shared" si="19"/>
        <v>0.46206896551724136</v>
      </c>
      <c r="E599" s="19">
        <v>54</v>
      </c>
      <c r="F599" s="19">
        <v>45</v>
      </c>
      <c r="G599" s="19">
        <v>201</v>
      </c>
      <c r="H599" s="19">
        <v>234</v>
      </c>
      <c r="I599" s="22">
        <v>1</v>
      </c>
      <c r="K599" s="16">
        <v>41284</v>
      </c>
      <c r="L599">
        <v>1</v>
      </c>
    </row>
    <row r="600" spans="1:12">
      <c r="A600" s="21">
        <v>41285</v>
      </c>
      <c r="B600" s="19">
        <v>7</v>
      </c>
      <c r="C600" s="22">
        <f t="shared" si="18"/>
        <v>0.54</v>
      </c>
      <c r="D600" s="22">
        <f t="shared" si="19"/>
        <v>0.46206896551724136</v>
      </c>
      <c r="E600" s="19">
        <v>54</v>
      </c>
      <c r="F600" s="19">
        <v>45</v>
      </c>
      <c r="G600" s="19">
        <v>201</v>
      </c>
      <c r="H600" s="19">
        <v>234</v>
      </c>
      <c r="I600" s="22">
        <v>1</v>
      </c>
      <c r="K600" s="16">
        <v>41285</v>
      </c>
      <c r="L600">
        <v>1</v>
      </c>
    </row>
    <row r="601" spans="1:12">
      <c r="A601" s="21">
        <v>41286</v>
      </c>
      <c r="B601" s="19">
        <v>6.7</v>
      </c>
      <c r="C601" s="22">
        <f t="shared" si="18"/>
        <v>0.54</v>
      </c>
      <c r="D601" s="22">
        <f t="shared" si="19"/>
        <v>0.46206896551724136</v>
      </c>
      <c r="E601" s="19">
        <v>54</v>
      </c>
      <c r="F601" s="19">
        <v>45</v>
      </c>
      <c r="G601" s="19">
        <v>201</v>
      </c>
      <c r="H601" s="19">
        <v>234</v>
      </c>
      <c r="I601" s="22">
        <v>1</v>
      </c>
      <c r="K601" s="16">
        <v>41286</v>
      </c>
      <c r="L601">
        <v>1</v>
      </c>
    </row>
    <row r="602" spans="1:12">
      <c r="A602" s="21">
        <v>41640</v>
      </c>
      <c r="B602" s="19">
        <v>6.6</v>
      </c>
      <c r="C602" s="22">
        <f t="shared" si="18"/>
        <v>0.54</v>
      </c>
      <c r="D602" s="22">
        <f t="shared" si="19"/>
        <v>0.46206896551724136</v>
      </c>
      <c r="E602" s="19">
        <v>54</v>
      </c>
      <c r="F602" s="19">
        <v>45</v>
      </c>
      <c r="G602" s="19">
        <v>201</v>
      </c>
      <c r="H602" s="19">
        <v>234</v>
      </c>
      <c r="I602" s="22">
        <v>1</v>
      </c>
      <c r="K602" s="16">
        <v>41640</v>
      </c>
      <c r="L602">
        <v>1</v>
      </c>
    </row>
    <row r="603" spans="1:12">
      <c r="A603" s="21">
        <v>41641</v>
      </c>
      <c r="B603" s="19">
        <v>6.7</v>
      </c>
      <c r="C603" s="22">
        <f t="shared" si="18"/>
        <v>0.54</v>
      </c>
      <c r="D603" s="22">
        <f t="shared" si="19"/>
        <v>0.46206896551724136</v>
      </c>
      <c r="E603" s="19">
        <v>54</v>
      </c>
      <c r="F603" s="19">
        <v>45</v>
      </c>
      <c r="G603" s="19">
        <v>201</v>
      </c>
      <c r="H603" s="19">
        <v>234</v>
      </c>
      <c r="I603" s="22">
        <v>1</v>
      </c>
      <c r="K603" s="16">
        <v>41641</v>
      </c>
      <c r="L603">
        <v>1</v>
      </c>
    </row>
    <row r="604" spans="1:12">
      <c r="A604" s="21">
        <v>41642</v>
      </c>
      <c r="B604" s="19">
        <v>6.7</v>
      </c>
      <c r="C604" s="22">
        <f t="shared" si="18"/>
        <v>0.54</v>
      </c>
      <c r="D604" s="22">
        <f t="shared" si="19"/>
        <v>0.46206896551724136</v>
      </c>
      <c r="E604" s="19">
        <v>54</v>
      </c>
      <c r="F604" s="19">
        <v>45</v>
      </c>
      <c r="G604" s="19">
        <v>201</v>
      </c>
      <c r="H604" s="19">
        <v>234</v>
      </c>
      <c r="I604" s="22">
        <v>1</v>
      </c>
      <c r="K604" s="16">
        <v>41642</v>
      </c>
      <c r="L604">
        <v>1</v>
      </c>
    </row>
    <row r="605" spans="1:12">
      <c r="A605" s="21">
        <v>41643</v>
      </c>
      <c r="B605" s="19">
        <v>6.3</v>
      </c>
      <c r="C605" s="22">
        <f t="shared" si="18"/>
        <v>0.54</v>
      </c>
      <c r="D605" s="22">
        <f t="shared" si="19"/>
        <v>0.46206896551724136</v>
      </c>
      <c r="E605" s="19">
        <v>54</v>
      </c>
      <c r="F605" s="19">
        <v>45</v>
      </c>
      <c r="G605" s="19">
        <v>201</v>
      </c>
      <c r="H605" s="19">
        <v>234</v>
      </c>
      <c r="I605" s="22">
        <v>1</v>
      </c>
      <c r="K605" s="16">
        <v>41643</v>
      </c>
      <c r="L605">
        <v>1</v>
      </c>
    </row>
    <row r="606" spans="1:12">
      <c r="A606" s="21">
        <v>41644</v>
      </c>
      <c r="B606" s="19">
        <v>6.3</v>
      </c>
      <c r="C606" s="22">
        <f t="shared" si="18"/>
        <v>0.54</v>
      </c>
      <c r="D606" s="22">
        <f t="shared" si="19"/>
        <v>0.46206896551724136</v>
      </c>
      <c r="E606" s="19">
        <v>54</v>
      </c>
      <c r="F606" s="19">
        <v>45</v>
      </c>
      <c r="G606" s="19">
        <v>201</v>
      </c>
      <c r="H606" s="19">
        <v>234</v>
      </c>
      <c r="I606" s="22">
        <v>1</v>
      </c>
      <c r="K606" s="16">
        <v>41644</v>
      </c>
      <c r="L606">
        <v>1</v>
      </c>
    </row>
    <row r="607" spans="1:12">
      <c r="A607" s="21">
        <v>41645</v>
      </c>
      <c r="B607" s="19">
        <v>6.1</v>
      </c>
      <c r="C607" s="22">
        <f t="shared" si="18"/>
        <v>0.54</v>
      </c>
      <c r="D607" s="22">
        <f t="shared" si="19"/>
        <v>0.46206896551724136</v>
      </c>
      <c r="E607" s="19">
        <v>54</v>
      </c>
      <c r="F607" s="19">
        <v>45</v>
      </c>
      <c r="G607" s="19">
        <v>201</v>
      </c>
      <c r="H607" s="19">
        <v>234</v>
      </c>
      <c r="I607" s="22">
        <v>1</v>
      </c>
      <c r="K607" s="16">
        <v>41645</v>
      </c>
      <c r="L607">
        <v>1</v>
      </c>
    </row>
    <row r="608" spans="1:12">
      <c r="A608" s="21">
        <v>41646</v>
      </c>
      <c r="B608" s="19">
        <v>6.2</v>
      </c>
      <c r="C608" s="22">
        <f t="shared" si="18"/>
        <v>0.54</v>
      </c>
      <c r="D608" s="22">
        <f t="shared" si="19"/>
        <v>0.46206896551724136</v>
      </c>
      <c r="E608" s="19">
        <v>54</v>
      </c>
      <c r="F608" s="19">
        <v>45</v>
      </c>
      <c r="G608" s="19">
        <v>201</v>
      </c>
      <c r="H608" s="19">
        <v>234</v>
      </c>
      <c r="I608" s="22">
        <v>1</v>
      </c>
      <c r="K608" s="16">
        <v>41646</v>
      </c>
      <c r="L608">
        <v>1</v>
      </c>
    </row>
    <row r="609" spans="1:12">
      <c r="A609" s="21">
        <v>41647</v>
      </c>
      <c r="B609" s="19">
        <v>6.1</v>
      </c>
      <c r="C609" s="22">
        <f t="shared" si="18"/>
        <v>0.54</v>
      </c>
      <c r="D609" s="22">
        <f t="shared" si="19"/>
        <v>0.46206896551724136</v>
      </c>
      <c r="E609" s="19">
        <v>54</v>
      </c>
      <c r="F609" s="19">
        <v>45</v>
      </c>
      <c r="G609" s="19">
        <v>201</v>
      </c>
      <c r="H609" s="19">
        <v>234</v>
      </c>
      <c r="I609" s="22">
        <v>1</v>
      </c>
      <c r="K609" s="16">
        <v>41647</v>
      </c>
      <c r="L609">
        <v>1</v>
      </c>
    </row>
    <row r="610" spans="1:12">
      <c r="A610" s="21">
        <v>41648</v>
      </c>
      <c r="B610" s="19">
        <v>5.9</v>
      </c>
      <c r="C610" s="22">
        <f t="shared" si="18"/>
        <v>0.54</v>
      </c>
      <c r="D610" s="22">
        <f t="shared" si="19"/>
        <v>0.46206896551724136</v>
      </c>
      <c r="E610" s="19">
        <v>54</v>
      </c>
      <c r="F610" s="19">
        <v>45</v>
      </c>
      <c r="G610" s="19">
        <v>201</v>
      </c>
      <c r="H610" s="19">
        <v>234</v>
      </c>
      <c r="I610" s="22">
        <v>1</v>
      </c>
      <c r="K610" s="16">
        <v>41648</v>
      </c>
      <c r="L610">
        <v>1</v>
      </c>
    </row>
    <row r="611" spans="1:12">
      <c r="A611" s="21">
        <v>41649</v>
      </c>
      <c r="C611" s="22">
        <f t="shared" si="18"/>
        <v>0.54</v>
      </c>
      <c r="D611" s="22">
        <f t="shared" si="19"/>
        <v>0.46206896551724136</v>
      </c>
      <c r="E611" s="19">
        <v>54</v>
      </c>
      <c r="F611" s="19">
        <v>45</v>
      </c>
      <c r="G611" s="19">
        <v>201</v>
      </c>
      <c r="H611" s="19">
        <v>234</v>
      </c>
      <c r="I611" s="22">
        <v>1</v>
      </c>
      <c r="K611" s="16">
        <v>41649</v>
      </c>
      <c r="L611">
        <v>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sheetPr codeName="Sheet6"/>
  <dimension ref="A1:P611"/>
  <sheetViews>
    <sheetView workbookViewId="0">
      <selection activeCell="P1" sqref="P1:P1048576"/>
    </sheetView>
  </sheetViews>
  <sheetFormatPr defaultRowHeight="15"/>
  <cols>
    <col min="1" max="1" width="12" style="21" customWidth="1"/>
    <col min="2" max="2" width="17.42578125" style="19" customWidth="1"/>
    <col min="3" max="3" width="14.28515625" style="26" customWidth="1"/>
    <col min="4" max="6" width="12" style="26" customWidth="1"/>
    <col min="7" max="8" width="12" style="19" customWidth="1"/>
    <col min="9" max="9" width="12" style="14" customWidth="1"/>
    <col min="10" max="10" width="13.28515625" style="14" customWidth="1"/>
    <col min="11" max="11" width="11.85546875" style="14" customWidth="1"/>
    <col min="12" max="12" width="14.85546875" style="22" customWidth="1"/>
    <col min="13" max="13" width="9.140625" style="14"/>
    <col min="14" max="14" width="9.140625" style="22"/>
    <col min="15" max="16" width="14.85546875" style="27" customWidth="1"/>
    <col min="17" max="16384" width="9.140625" style="14"/>
  </cols>
  <sheetData>
    <row r="1" spans="1:16">
      <c r="A1" s="21" t="s">
        <v>135</v>
      </c>
      <c r="B1" s="19" t="s">
        <v>136</v>
      </c>
      <c r="C1" s="26" t="s">
        <v>142</v>
      </c>
      <c r="D1" s="26" t="s">
        <v>141</v>
      </c>
      <c r="E1" s="26" t="s">
        <v>147</v>
      </c>
      <c r="F1" s="26" t="s">
        <v>148</v>
      </c>
      <c r="G1" s="19" t="s">
        <v>138</v>
      </c>
      <c r="H1" s="19" t="s">
        <v>140</v>
      </c>
      <c r="I1" s="14" t="s">
        <v>137</v>
      </c>
      <c r="J1" s="14" t="s">
        <v>139</v>
      </c>
      <c r="K1" s="14" t="s">
        <v>144</v>
      </c>
      <c r="L1" s="22" t="s">
        <v>143</v>
      </c>
      <c r="M1" s="14" t="s">
        <v>145</v>
      </c>
      <c r="N1" s="22" t="s">
        <v>146</v>
      </c>
      <c r="O1" s="27" t="s">
        <v>143</v>
      </c>
      <c r="P1" s="27" t="s">
        <v>149</v>
      </c>
    </row>
    <row r="2" spans="1:16">
      <c r="A2" s="21">
        <v>23377</v>
      </c>
      <c r="B2" s="19">
        <v>5.6</v>
      </c>
      <c r="C2" s="26">
        <v>0.67</v>
      </c>
      <c r="D2" s="26">
        <v>0.59310344827586203</v>
      </c>
      <c r="E2" s="26">
        <f>H2/100</f>
        <v>0.33</v>
      </c>
      <c r="F2" s="26">
        <f>J2/435</f>
        <v>0.40459770114942528</v>
      </c>
      <c r="G2" s="19">
        <v>67</v>
      </c>
      <c r="H2" s="19">
        <v>33</v>
      </c>
      <c r="I2" s="14">
        <v>258</v>
      </c>
      <c r="J2" s="14">
        <v>176</v>
      </c>
      <c r="K2" s="14">
        <v>1</v>
      </c>
      <c r="L2" s="22">
        <f>(C2+D2+K2)/3</f>
        <v>0.75436781609195391</v>
      </c>
      <c r="M2" s="14">
        <v>0</v>
      </c>
      <c r="N2" s="22">
        <f>(E2+F2+M2)/3</f>
        <v>0.24486590038314179</v>
      </c>
      <c r="O2" s="27">
        <f>IF(((IF(C2&gt;0.5,1,0) + IF(D2&gt;0.5,1,0) + K2) = 3), 3,0)</f>
        <v>3</v>
      </c>
      <c r="P2" s="27">
        <f>IF(((IF(E2&gt;0.5,1,0) + IF(F2&gt;0.5,1,0) + M2) = 3), 3,0)</f>
        <v>0</v>
      </c>
    </row>
    <row r="3" spans="1:16">
      <c r="A3" s="21">
        <v>23378</v>
      </c>
      <c r="B3" s="19">
        <v>5.4</v>
      </c>
      <c r="C3" s="26">
        <v>0.67</v>
      </c>
      <c r="D3" s="26">
        <v>0.59310344827586203</v>
      </c>
      <c r="E3" s="26">
        <f t="shared" ref="E3:E66" si="0">H3/100</f>
        <v>0.33</v>
      </c>
      <c r="F3" s="26">
        <f t="shared" ref="F3:F66" si="1">J3/435</f>
        <v>0.40459770114942528</v>
      </c>
      <c r="G3" s="19">
        <v>67</v>
      </c>
      <c r="H3" s="19">
        <v>33</v>
      </c>
      <c r="I3" s="14">
        <v>258</v>
      </c>
      <c r="J3" s="14">
        <v>176</v>
      </c>
      <c r="K3" s="14">
        <v>1</v>
      </c>
      <c r="L3" s="22">
        <f t="shared" ref="L3:L66" si="2">(C3+D3+K3)/3</f>
        <v>0.75436781609195391</v>
      </c>
      <c r="M3" s="14">
        <v>0</v>
      </c>
      <c r="N3" s="22">
        <f t="shared" ref="N3:N66" si="3">(E3+F3+M3)/3</f>
        <v>0.24486590038314179</v>
      </c>
      <c r="O3" s="27">
        <f t="shared" ref="O3:O66" si="4">IF(((IF(C3&gt;0.5,1,0) + IF(D3&gt;0.5,1,0) + K3) = 3), 3,0)</f>
        <v>3</v>
      </c>
      <c r="P3" s="27">
        <f t="shared" ref="P3:P66" si="5">IF(((IF(E3&gt;0.5,1,0) + IF(F3&gt;0.5,1,0) + M3) = 3), 3,0)</f>
        <v>0</v>
      </c>
    </row>
    <row r="4" spans="1:16">
      <c r="A4" s="21">
        <v>23379</v>
      </c>
      <c r="B4" s="19">
        <v>5.4</v>
      </c>
      <c r="C4" s="26">
        <v>0.67</v>
      </c>
      <c r="D4" s="26">
        <v>0.59310344827586203</v>
      </c>
      <c r="E4" s="26">
        <f t="shared" si="0"/>
        <v>0.33</v>
      </c>
      <c r="F4" s="26">
        <f t="shared" si="1"/>
        <v>0.40459770114942528</v>
      </c>
      <c r="G4" s="19">
        <v>67</v>
      </c>
      <c r="H4" s="19">
        <v>33</v>
      </c>
      <c r="I4" s="14">
        <v>258</v>
      </c>
      <c r="J4" s="14">
        <v>176</v>
      </c>
      <c r="K4" s="14">
        <v>1</v>
      </c>
      <c r="L4" s="22">
        <f t="shared" si="2"/>
        <v>0.75436781609195391</v>
      </c>
      <c r="M4" s="14">
        <v>0</v>
      </c>
      <c r="N4" s="22">
        <f t="shared" si="3"/>
        <v>0.24486590038314179</v>
      </c>
      <c r="O4" s="27">
        <f t="shared" si="4"/>
        <v>3</v>
      </c>
      <c r="P4" s="27">
        <f t="shared" si="5"/>
        <v>0</v>
      </c>
    </row>
    <row r="5" spans="1:16">
      <c r="A5" s="21">
        <v>23380</v>
      </c>
      <c r="B5" s="19">
        <v>5.3</v>
      </c>
      <c r="C5" s="26">
        <v>0.67</v>
      </c>
      <c r="D5" s="26">
        <v>0.59310344827586203</v>
      </c>
      <c r="E5" s="26">
        <f t="shared" si="0"/>
        <v>0.33</v>
      </c>
      <c r="F5" s="26">
        <f t="shared" si="1"/>
        <v>0.40459770114942528</v>
      </c>
      <c r="G5" s="19">
        <v>67</v>
      </c>
      <c r="H5" s="19">
        <v>33</v>
      </c>
      <c r="I5" s="14">
        <v>258</v>
      </c>
      <c r="J5" s="14">
        <v>176</v>
      </c>
      <c r="K5" s="14">
        <v>1</v>
      </c>
      <c r="L5" s="22">
        <f t="shared" si="2"/>
        <v>0.75436781609195391</v>
      </c>
      <c r="M5" s="14">
        <v>0</v>
      </c>
      <c r="N5" s="22">
        <f t="shared" si="3"/>
        <v>0.24486590038314179</v>
      </c>
      <c r="O5" s="27">
        <f t="shared" si="4"/>
        <v>3</v>
      </c>
      <c r="P5" s="27">
        <f t="shared" si="5"/>
        <v>0</v>
      </c>
    </row>
    <row r="6" spans="1:16">
      <c r="A6" s="21">
        <v>23381</v>
      </c>
      <c r="B6" s="19">
        <v>5.0999999999999996</v>
      </c>
      <c r="C6" s="26">
        <v>0.67</v>
      </c>
      <c r="D6" s="26">
        <v>0.59310344827586203</v>
      </c>
      <c r="E6" s="26">
        <f t="shared" si="0"/>
        <v>0.33</v>
      </c>
      <c r="F6" s="26">
        <f t="shared" si="1"/>
        <v>0.40459770114942528</v>
      </c>
      <c r="G6" s="19">
        <v>67</v>
      </c>
      <c r="H6" s="19">
        <v>33</v>
      </c>
      <c r="I6" s="14">
        <v>258</v>
      </c>
      <c r="J6" s="14">
        <v>176</v>
      </c>
      <c r="K6" s="14">
        <v>1</v>
      </c>
      <c r="L6" s="22">
        <f t="shared" si="2"/>
        <v>0.75436781609195391</v>
      </c>
      <c r="M6" s="14">
        <v>0</v>
      </c>
      <c r="N6" s="22">
        <f t="shared" si="3"/>
        <v>0.24486590038314179</v>
      </c>
      <c r="O6" s="27">
        <f t="shared" si="4"/>
        <v>3</v>
      </c>
      <c r="P6" s="27">
        <f t="shared" si="5"/>
        <v>0</v>
      </c>
    </row>
    <row r="7" spans="1:16">
      <c r="A7" s="21">
        <v>23382</v>
      </c>
      <c r="B7" s="19">
        <v>5.2</v>
      </c>
      <c r="C7" s="26">
        <v>0.67</v>
      </c>
      <c r="D7" s="26">
        <v>0.59310344827586203</v>
      </c>
      <c r="E7" s="26">
        <f t="shared" si="0"/>
        <v>0.33</v>
      </c>
      <c r="F7" s="26">
        <f t="shared" si="1"/>
        <v>0.40459770114942528</v>
      </c>
      <c r="G7" s="19">
        <v>67</v>
      </c>
      <c r="H7" s="19">
        <v>33</v>
      </c>
      <c r="I7" s="14">
        <v>258</v>
      </c>
      <c r="J7" s="14">
        <v>176</v>
      </c>
      <c r="K7" s="14">
        <v>1</v>
      </c>
      <c r="L7" s="22">
        <f t="shared" si="2"/>
        <v>0.75436781609195391</v>
      </c>
      <c r="M7" s="14">
        <v>0</v>
      </c>
      <c r="N7" s="22">
        <f t="shared" si="3"/>
        <v>0.24486590038314179</v>
      </c>
      <c r="O7" s="27">
        <f t="shared" si="4"/>
        <v>3</v>
      </c>
      <c r="P7" s="27">
        <f t="shared" si="5"/>
        <v>0</v>
      </c>
    </row>
    <row r="8" spans="1:16">
      <c r="A8" s="21">
        <v>23383</v>
      </c>
      <c r="B8" s="19">
        <v>4.9000000000000004</v>
      </c>
      <c r="C8" s="26">
        <v>0.67</v>
      </c>
      <c r="D8" s="26">
        <v>0.59310344827586203</v>
      </c>
      <c r="E8" s="26">
        <f t="shared" si="0"/>
        <v>0.33</v>
      </c>
      <c r="F8" s="26">
        <f t="shared" si="1"/>
        <v>0.40459770114942528</v>
      </c>
      <c r="G8" s="19">
        <v>67</v>
      </c>
      <c r="H8" s="19">
        <v>33</v>
      </c>
      <c r="I8" s="14">
        <v>258</v>
      </c>
      <c r="J8" s="14">
        <v>176</v>
      </c>
      <c r="K8" s="14">
        <v>1</v>
      </c>
      <c r="L8" s="22">
        <f t="shared" si="2"/>
        <v>0.75436781609195391</v>
      </c>
      <c r="M8" s="14">
        <v>0</v>
      </c>
      <c r="N8" s="22">
        <f t="shared" si="3"/>
        <v>0.24486590038314179</v>
      </c>
      <c r="O8" s="27">
        <f t="shared" si="4"/>
        <v>3</v>
      </c>
      <c r="P8" s="27">
        <f t="shared" si="5"/>
        <v>0</v>
      </c>
    </row>
    <row r="9" spans="1:16">
      <c r="A9" s="21">
        <v>23384</v>
      </c>
      <c r="B9" s="19">
        <v>5</v>
      </c>
      <c r="C9" s="26">
        <v>0.67</v>
      </c>
      <c r="D9" s="26">
        <v>0.59310344827586203</v>
      </c>
      <c r="E9" s="26">
        <f t="shared" si="0"/>
        <v>0.33</v>
      </c>
      <c r="F9" s="26">
        <f t="shared" si="1"/>
        <v>0.40459770114942528</v>
      </c>
      <c r="G9" s="19">
        <v>67</v>
      </c>
      <c r="H9" s="19">
        <v>33</v>
      </c>
      <c r="I9" s="14">
        <v>258</v>
      </c>
      <c r="J9" s="14">
        <v>176</v>
      </c>
      <c r="K9" s="14">
        <v>1</v>
      </c>
      <c r="L9" s="22">
        <f t="shared" si="2"/>
        <v>0.75436781609195391</v>
      </c>
      <c r="M9" s="14">
        <v>0</v>
      </c>
      <c r="N9" s="22">
        <f t="shared" si="3"/>
        <v>0.24486590038314179</v>
      </c>
      <c r="O9" s="27">
        <f t="shared" si="4"/>
        <v>3</v>
      </c>
      <c r="P9" s="27">
        <f t="shared" si="5"/>
        <v>0</v>
      </c>
    </row>
    <row r="10" spans="1:16">
      <c r="A10" s="21">
        <v>23385</v>
      </c>
      <c r="B10" s="19">
        <v>5.0999999999999996</v>
      </c>
      <c r="C10" s="26">
        <v>0.67</v>
      </c>
      <c r="D10" s="26">
        <v>0.59310344827586203</v>
      </c>
      <c r="E10" s="26">
        <f t="shared" si="0"/>
        <v>0.33</v>
      </c>
      <c r="F10" s="26">
        <f t="shared" si="1"/>
        <v>0.40459770114942528</v>
      </c>
      <c r="G10" s="19">
        <v>67</v>
      </c>
      <c r="H10" s="19">
        <v>33</v>
      </c>
      <c r="I10" s="14">
        <v>258</v>
      </c>
      <c r="J10" s="14">
        <v>176</v>
      </c>
      <c r="K10" s="14">
        <v>1</v>
      </c>
      <c r="L10" s="22">
        <f t="shared" si="2"/>
        <v>0.75436781609195391</v>
      </c>
      <c r="M10" s="14">
        <v>0</v>
      </c>
      <c r="N10" s="22">
        <f t="shared" si="3"/>
        <v>0.24486590038314179</v>
      </c>
      <c r="O10" s="27">
        <f t="shared" si="4"/>
        <v>3</v>
      </c>
      <c r="P10" s="27">
        <f t="shared" si="5"/>
        <v>0</v>
      </c>
    </row>
    <row r="11" spans="1:16">
      <c r="A11" s="21">
        <v>23386</v>
      </c>
      <c r="B11" s="19">
        <v>5.0999999999999996</v>
      </c>
      <c r="C11" s="26">
        <v>0.67</v>
      </c>
      <c r="D11" s="26">
        <v>0.59310344827586203</v>
      </c>
      <c r="E11" s="26">
        <f t="shared" si="0"/>
        <v>0.33</v>
      </c>
      <c r="F11" s="26">
        <f t="shared" si="1"/>
        <v>0.40459770114942528</v>
      </c>
      <c r="G11" s="19">
        <v>67</v>
      </c>
      <c r="H11" s="19">
        <v>33</v>
      </c>
      <c r="I11" s="14">
        <v>258</v>
      </c>
      <c r="J11" s="14">
        <v>176</v>
      </c>
      <c r="K11" s="14">
        <v>1</v>
      </c>
      <c r="L11" s="22">
        <f t="shared" si="2"/>
        <v>0.75436781609195391</v>
      </c>
      <c r="M11" s="14">
        <v>0</v>
      </c>
      <c r="N11" s="22">
        <f t="shared" si="3"/>
        <v>0.24486590038314179</v>
      </c>
      <c r="O11" s="27">
        <f t="shared" si="4"/>
        <v>3</v>
      </c>
      <c r="P11" s="27">
        <f t="shared" si="5"/>
        <v>0</v>
      </c>
    </row>
    <row r="12" spans="1:16">
      <c r="A12" s="21">
        <v>23387</v>
      </c>
      <c r="B12" s="19">
        <v>4.8</v>
      </c>
      <c r="C12" s="26">
        <v>0.67</v>
      </c>
      <c r="D12" s="26">
        <v>0.59310344827586203</v>
      </c>
      <c r="E12" s="26">
        <f t="shared" si="0"/>
        <v>0.33</v>
      </c>
      <c r="F12" s="26">
        <f t="shared" si="1"/>
        <v>0.40459770114942528</v>
      </c>
      <c r="G12" s="19">
        <v>67</v>
      </c>
      <c r="H12" s="19">
        <v>33</v>
      </c>
      <c r="I12" s="14">
        <v>258</v>
      </c>
      <c r="J12" s="14">
        <v>176</v>
      </c>
      <c r="K12" s="14">
        <v>1</v>
      </c>
      <c r="L12" s="22">
        <f t="shared" si="2"/>
        <v>0.75436781609195391</v>
      </c>
      <c r="M12" s="14">
        <v>0</v>
      </c>
      <c r="N12" s="22">
        <f t="shared" si="3"/>
        <v>0.24486590038314179</v>
      </c>
      <c r="O12" s="27">
        <f t="shared" si="4"/>
        <v>3</v>
      </c>
      <c r="P12" s="27">
        <f t="shared" si="5"/>
        <v>0</v>
      </c>
    </row>
    <row r="13" spans="1:16">
      <c r="A13" s="21">
        <v>23388</v>
      </c>
      <c r="B13" s="19">
        <v>5</v>
      </c>
      <c r="C13" s="26">
        <v>0.67</v>
      </c>
      <c r="D13" s="26">
        <v>0.59310344827586203</v>
      </c>
      <c r="E13" s="26">
        <f t="shared" si="0"/>
        <v>0.33</v>
      </c>
      <c r="F13" s="26">
        <f t="shared" si="1"/>
        <v>0.40459770114942528</v>
      </c>
      <c r="G13" s="19">
        <v>67</v>
      </c>
      <c r="H13" s="19">
        <v>33</v>
      </c>
      <c r="I13" s="14">
        <v>258</v>
      </c>
      <c r="J13" s="14">
        <v>176</v>
      </c>
      <c r="K13" s="14">
        <v>1</v>
      </c>
      <c r="L13" s="22">
        <f t="shared" si="2"/>
        <v>0.75436781609195391</v>
      </c>
      <c r="M13" s="14">
        <v>0</v>
      </c>
      <c r="N13" s="22">
        <f t="shared" si="3"/>
        <v>0.24486590038314179</v>
      </c>
      <c r="O13" s="27">
        <f t="shared" si="4"/>
        <v>3</v>
      </c>
      <c r="P13" s="27">
        <f t="shared" si="5"/>
        <v>0</v>
      </c>
    </row>
    <row r="14" spans="1:16">
      <c r="A14" s="21">
        <v>23743</v>
      </c>
      <c r="B14" s="19">
        <v>4.9000000000000004</v>
      </c>
      <c r="C14" s="26">
        <v>0.67</v>
      </c>
      <c r="D14" s="26">
        <v>0.59310344827586203</v>
      </c>
      <c r="E14" s="26">
        <f t="shared" si="0"/>
        <v>0.33</v>
      </c>
      <c r="F14" s="26">
        <f t="shared" si="1"/>
        <v>0.40459770114942528</v>
      </c>
      <c r="G14" s="19">
        <v>67</v>
      </c>
      <c r="H14" s="19">
        <v>33</v>
      </c>
      <c r="I14" s="14">
        <v>258</v>
      </c>
      <c r="J14" s="14">
        <v>176</v>
      </c>
      <c r="K14" s="14">
        <v>1</v>
      </c>
      <c r="L14" s="22">
        <f t="shared" si="2"/>
        <v>0.75436781609195391</v>
      </c>
      <c r="M14" s="14">
        <v>0</v>
      </c>
      <c r="N14" s="22">
        <f t="shared" si="3"/>
        <v>0.24486590038314179</v>
      </c>
      <c r="O14" s="27">
        <f t="shared" si="4"/>
        <v>3</v>
      </c>
      <c r="P14" s="27">
        <f t="shared" si="5"/>
        <v>0</v>
      </c>
    </row>
    <row r="15" spans="1:16">
      <c r="A15" s="21">
        <v>23744</v>
      </c>
      <c r="B15" s="19">
        <v>5.0999999999999996</v>
      </c>
      <c r="C15" s="26">
        <v>0.68</v>
      </c>
      <c r="D15" s="26">
        <v>0.67816091954022983</v>
      </c>
      <c r="E15" s="26">
        <f t="shared" si="0"/>
        <v>0.32</v>
      </c>
      <c r="F15" s="26">
        <f t="shared" si="1"/>
        <v>0.32183908045977011</v>
      </c>
      <c r="G15" s="19">
        <v>68</v>
      </c>
      <c r="H15" s="19">
        <v>32</v>
      </c>
      <c r="I15" s="14">
        <v>295</v>
      </c>
      <c r="J15" s="14">
        <v>140</v>
      </c>
      <c r="K15" s="14">
        <v>1</v>
      </c>
      <c r="L15" s="22">
        <f t="shared" si="2"/>
        <v>0.78605363984674337</v>
      </c>
      <c r="M15" s="14">
        <v>0</v>
      </c>
      <c r="N15" s="22">
        <f t="shared" si="3"/>
        <v>0.21394636015325671</v>
      </c>
      <c r="O15" s="27">
        <f t="shared" si="4"/>
        <v>3</v>
      </c>
      <c r="P15" s="27">
        <f t="shared" si="5"/>
        <v>0</v>
      </c>
    </row>
    <row r="16" spans="1:16">
      <c r="A16" s="21">
        <v>23745</v>
      </c>
      <c r="B16" s="19">
        <v>4.7</v>
      </c>
      <c r="C16" s="26">
        <v>0.68</v>
      </c>
      <c r="D16" s="26">
        <v>0.67816091954022983</v>
      </c>
      <c r="E16" s="26">
        <f t="shared" si="0"/>
        <v>0.32</v>
      </c>
      <c r="F16" s="26">
        <f t="shared" si="1"/>
        <v>0.32183908045977011</v>
      </c>
      <c r="G16" s="19">
        <v>68</v>
      </c>
      <c r="H16" s="19">
        <v>32</v>
      </c>
      <c r="I16" s="14">
        <v>295</v>
      </c>
      <c r="J16" s="14">
        <v>140</v>
      </c>
      <c r="K16" s="14">
        <v>1</v>
      </c>
      <c r="L16" s="22">
        <f t="shared" si="2"/>
        <v>0.78605363984674337</v>
      </c>
      <c r="M16" s="14">
        <v>0</v>
      </c>
      <c r="N16" s="22">
        <f t="shared" si="3"/>
        <v>0.21394636015325671</v>
      </c>
      <c r="O16" s="27">
        <f t="shared" si="4"/>
        <v>3</v>
      </c>
      <c r="P16" s="27">
        <f t="shared" si="5"/>
        <v>0</v>
      </c>
    </row>
    <row r="17" spans="1:16">
      <c r="A17" s="21">
        <v>23746</v>
      </c>
      <c r="B17" s="19">
        <v>4.8</v>
      </c>
      <c r="C17" s="26">
        <v>0.68</v>
      </c>
      <c r="D17" s="26">
        <v>0.67816091954022983</v>
      </c>
      <c r="E17" s="26">
        <f t="shared" si="0"/>
        <v>0.32</v>
      </c>
      <c r="F17" s="26">
        <f t="shared" si="1"/>
        <v>0.32183908045977011</v>
      </c>
      <c r="G17" s="19">
        <v>68</v>
      </c>
      <c r="H17" s="19">
        <v>32</v>
      </c>
      <c r="I17" s="14">
        <v>295</v>
      </c>
      <c r="J17" s="14">
        <v>140</v>
      </c>
      <c r="K17" s="14">
        <v>1</v>
      </c>
      <c r="L17" s="22">
        <f t="shared" si="2"/>
        <v>0.78605363984674337</v>
      </c>
      <c r="M17" s="14">
        <v>0</v>
      </c>
      <c r="N17" s="22">
        <f t="shared" si="3"/>
        <v>0.21394636015325671</v>
      </c>
      <c r="O17" s="27">
        <f t="shared" si="4"/>
        <v>3</v>
      </c>
      <c r="P17" s="27">
        <f t="shared" si="5"/>
        <v>0</v>
      </c>
    </row>
    <row r="18" spans="1:16">
      <c r="A18" s="21">
        <v>23747</v>
      </c>
      <c r="B18" s="19">
        <v>4.5999999999999996</v>
      </c>
      <c r="C18" s="26">
        <v>0.68</v>
      </c>
      <c r="D18" s="26">
        <v>0.67816091954022983</v>
      </c>
      <c r="E18" s="26">
        <f t="shared" si="0"/>
        <v>0.32</v>
      </c>
      <c r="F18" s="26">
        <f t="shared" si="1"/>
        <v>0.32183908045977011</v>
      </c>
      <c r="G18" s="19">
        <v>68</v>
      </c>
      <c r="H18" s="19">
        <v>32</v>
      </c>
      <c r="I18" s="14">
        <v>295</v>
      </c>
      <c r="J18" s="14">
        <v>140</v>
      </c>
      <c r="K18" s="14">
        <v>1</v>
      </c>
      <c r="L18" s="22">
        <f t="shared" si="2"/>
        <v>0.78605363984674337</v>
      </c>
      <c r="M18" s="14">
        <v>0</v>
      </c>
      <c r="N18" s="22">
        <f t="shared" si="3"/>
        <v>0.21394636015325671</v>
      </c>
      <c r="O18" s="27">
        <f t="shared" si="4"/>
        <v>3</v>
      </c>
      <c r="P18" s="27">
        <f t="shared" si="5"/>
        <v>0</v>
      </c>
    </row>
    <row r="19" spans="1:16">
      <c r="A19" s="21">
        <v>23748</v>
      </c>
      <c r="B19" s="19">
        <v>4.5999999999999996</v>
      </c>
      <c r="C19" s="26">
        <v>0.68</v>
      </c>
      <c r="D19" s="26">
        <v>0.67816091954022983</v>
      </c>
      <c r="E19" s="26">
        <f t="shared" si="0"/>
        <v>0.32</v>
      </c>
      <c r="F19" s="26">
        <f t="shared" si="1"/>
        <v>0.32183908045977011</v>
      </c>
      <c r="G19" s="19">
        <v>68</v>
      </c>
      <c r="H19" s="19">
        <v>32</v>
      </c>
      <c r="I19" s="14">
        <v>295</v>
      </c>
      <c r="J19" s="14">
        <v>140</v>
      </c>
      <c r="K19" s="14">
        <v>1</v>
      </c>
      <c r="L19" s="22">
        <f t="shared" si="2"/>
        <v>0.78605363984674337</v>
      </c>
      <c r="M19" s="14">
        <v>0</v>
      </c>
      <c r="N19" s="22">
        <f t="shared" si="3"/>
        <v>0.21394636015325671</v>
      </c>
      <c r="O19" s="27">
        <f t="shared" si="4"/>
        <v>3</v>
      </c>
      <c r="P19" s="27">
        <f t="shared" si="5"/>
        <v>0</v>
      </c>
    </row>
    <row r="20" spans="1:16">
      <c r="A20" s="21">
        <v>23749</v>
      </c>
      <c r="B20" s="19">
        <v>4.4000000000000004</v>
      </c>
      <c r="C20" s="26">
        <v>0.68</v>
      </c>
      <c r="D20" s="26">
        <v>0.67816091954022983</v>
      </c>
      <c r="E20" s="26">
        <f t="shared" si="0"/>
        <v>0.32</v>
      </c>
      <c r="F20" s="26">
        <f t="shared" si="1"/>
        <v>0.32183908045977011</v>
      </c>
      <c r="G20" s="19">
        <v>68</v>
      </c>
      <c r="H20" s="19">
        <v>32</v>
      </c>
      <c r="I20" s="14">
        <v>295</v>
      </c>
      <c r="J20" s="14">
        <v>140</v>
      </c>
      <c r="K20" s="14">
        <v>1</v>
      </c>
      <c r="L20" s="22">
        <f t="shared" si="2"/>
        <v>0.78605363984674337</v>
      </c>
      <c r="M20" s="14">
        <v>0</v>
      </c>
      <c r="N20" s="22">
        <f t="shared" si="3"/>
        <v>0.21394636015325671</v>
      </c>
      <c r="O20" s="27">
        <f t="shared" si="4"/>
        <v>3</v>
      </c>
      <c r="P20" s="27">
        <f t="shared" si="5"/>
        <v>0</v>
      </c>
    </row>
    <row r="21" spans="1:16">
      <c r="A21" s="21">
        <v>23750</v>
      </c>
      <c r="B21" s="19">
        <v>4.4000000000000004</v>
      </c>
      <c r="C21" s="26">
        <v>0.68</v>
      </c>
      <c r="D21" s="26">
        <v>0.67816091954022983</v>
      </c>
      <c r="E21" s="26">
        <f t="shared" si="0"/>
        <v>0.32</v>
      </c>
      <c r="F21" s="26">
        <f t="shared" si="1"/>
        <v>0.32183908045977011</v>
      </c>
      <c r="G21" s="19">
        <v>68</v>
      </c>
      <c r="H21" s="19">
        <v>32</v>
      </c>
      <c r="I21" s="14">
        <v>295</v>
      </c>
      <c r="J21" s="14">
        <v>140</v>
      </c>
      <c r="K21" s="14">
        <v>1</v>
      </c>
      <c r="L21" s="22">
        <f t="shared" si="2"/>
        <v>0.78605363984674337</v>
      </c>
      <c r="M21" s="14">
        <v>0</v>
      </c>
      <c r="N21" s="22">
        <f t="shared" si="3"/>
        <v>0.21394636015325671</v>
      </c>
      <c r="O21" s="27">
        <f t="shared" si="4"/>
        <v>3</v>
      </c>
      <c r="P21" s="27">
        <f t="shared" si="5"/>
        <v>0</v>
      </c>
    </row>
    <row r="22" spans="1:16">
      <c r="A22" s="21">
        <v>23751</v>
      </c>
      <c r="B22" s="19">
        <v>4.3</v>
      </c>
      <c r="C22" s="26">
        <v>0.68</v>
      </c>
      <c r="D22" s="26">
        <v>0.67816091954022983</v>
      </c>
      <c r="E22" s="26">
        <f t="shared" si="0"/>
        <v>0.32</v>
      </c>
      <c r="F22" s="26">
        <f t="shared" si="1"/>
        <v>0.32183908045977011</v>
      </c>
      <c r="G22" s="19">
        <v>68</v>
      </c>
      <c r="H22" s="19">
        <v>32</v>
      </c>
      <c r="I22" s="14">
        <v>295</v>
      </c>
      <c r="J22" s="14">
        <v>140</v>
      </c>
      <c r="K22" s="14">
        <v>1</v>
      </c>
      <c r="L22" s="22">
        <f t="shared" si="2"/>
        <v>0.78605363984674337</v>
      </c>
      <c r="M22" s="14">
        <v>0</v>
      </c>
      <c r="N22" s="22">
        <f t="shared" si="3"/>
        <v>0.21394636015325671</v>
      </c>
      <c r="O22" s="27">
        <f t="shared" si="4"/>
        <v>3</v>
      </c>
      <c r="P22" s="27">
        <f t="shared" si="5"/>
        <v>0</v>
      </c>
    </row>
    <row r="23" spans="1:16">
      <c r="A23" s="21">
        <v>23752</v>
      </c>
      <c r="B23" s="19">
        <v>4.2</v>
      </c>
      <c r="C23" s="26">
        <v>0.68</v>
      </c>
      <c r="D23" s="26">
        <v>0.67816091954022983</v>
      </c>
      <c r="E23" s="26">
        <f t="shared" si="0"/>
        <v>0.32</v>
      </c>
      <c r="F23" s="26">
        <f t="shared" si="1"/>
        <v>0.32183908045977011</v>
      </c>
      <c r="G23" s="19">
        <v>68</v>
      </c>
      <c r="H23" s="19">
        <v>32</v>
      </c>
      <c r="I23" s="14">
        <v>295</v>
      </c>
      <c r="J23" s="14">
        <v>140</v>
      </c>
      <c r="K23" s="14">
        <v>1</v>
      </c>
      <c r="L23" s="22">
        <f t="shared" si="2"/>
        <v>0.78605363984674337</v>
      </c>
      <c r="M23" s="14">
        <v>0</v>
      </c>
      <c r="N23" s="22">
        <f t="shared" si="3"/>
        <v>0.21394636015325671</v>
      </c>
      <c r="O23" s="27">
        <f t="shared" si="4"/>
        <v>3</v>
      </c>
      <c r="P23" s="27">
        <f t="shared" si="5"/>
        <v>0</v>
      </c>
    </row>
    <row r="24" spans="1:16">
      <c r="A24" s="21">
        <v>23753</v>
      </c>
      <c r="B24" s="19">
        <v>4.0999999999999996</v>
      </c>
      <c r="C24" s="26">
        <v>0.68</v>
      </c>
      <c r="D24" s="26">
        <v>0.67816091954022983</v>
      </c>
      <c r="E24" s="26">
        <f t="shared" si="0"/>
        <v>0.32</v>
      </c>
      <c r="F24" s="26">
        <f t="shared" si="1"/>
        <v>0.32183908045977011</v>
      </c>
      <c r="G24" s="19">
        <v>68</v>
      </c>
      <c r="H24" s="19">
        <v>32</v>
      </c>
      <c r="I24" s="14">
        <v>295</v>
      </c>
      <c r="J24" s="14">
        <v>140</v>
      </c>
      <c r="K24" s="14">
        <v>1</v>
      </c>
      <c r="L24" s="22">
        <f t="shared" si="2"/>
        <v>0.78605363984674337</v>
      </c>
      <c r="M24" s="14">
        <v>0</v>
      </c>
      <c r="N24" s="22">
        <f t="shared" si="3"/>
        <v>0.21394636015325671</v>
      </c>
      <c r="O24" s="27">
        <f t="shared" si="4"/>
        <v>3</v>
      </c>
      <c r="P24" s="27">
        <f t="shared" si="5"/>
        <v>0</v>
      </c>
    </row>
    <row r="25" spans="1:16">
      <c r="A25" s="21">
        <v>23754</v>
      </c>
      <c r="B25" s="19">
        <v>4</v>
      </c>
      <c r="C25" s="26">
        <v>0.68</v>
      </c>
      <c r="D25" s="26">
        <v>0.67816091954022983</v>
      </c>
      <c r="E25" s="26">
        <f t="shared" si="0"/>
        <v>0.32</v>
      </c>
      <c r="F25" s="26">
        <f t="shared" si="1"/>
        <v>0.32183908045977011</v>
      </c>
      <c r="G25" s="19">
        <v>68</v>
      </c>
      <c r="H25" s="19">
        <v>32</v>
      </c>
      <c r="I25" s="14">
        <v>295</v>
      </c>
      <c r="J25" s="14">
        <v>140</v>
      </c>
      <c r="K25" s="14">
        <v>1</v>
      </c>
      <c r="L25" s="22">
        <f t="shared" si="2"/>
        <v>0.78605363984674337</v>
      </c>
      <c r="M25" s="14">
        <v>0</v>
      </c>
      <c r="N25" s="22">
        <f t="shared" si="3"/>
        <v>0.21394636015325671</v>
      </c>
      <c r="O25" s="27">
        <f t="shared" si="4"/>
        <v>3</v>
      </c>
      <c r="P25" s="27">
        <f t="shared" si="5"/>
        <v>0</v>
      </c>
    </row>
    <row r="26" spans="1:16">
      <c r="A26" s="21">
        <v>24108</v>
      </c>
      <c r="B26" s="19">
        <v>4</v>
      </c>
      <c r="C26" s="26">
        <v>0.68</v>
      </c>
      <c r="D26" s="26">
        <v>0.67816091954022983</v>
      </c>
      <c r="E26" s="26">
        <f t="shared" si="0"/>
        <v>0.32</v>
      </c>
      <c r="F26" s="26">
        <f t="shared" si="1"/>
        <v>0.32183908045977011</v>
      </c>
      <c r="G26" s="19">
        <v>68</v>
      </c>
      <c r="H26" s="19">
        <v>32</v>
      </c>
      <c r="I26" s="14">
        <v>295</v>
      </c>
      <c r="J26" s="14">
        <v>140</v>
      </c>
      <c r="K26" s="14">
        <v>1</v>
      </c>
      <c r="L26" s="22">
        <f t="shared" si="2"/>
        <v>0.78605363984674337</v>
      </c>
      <c r="M26" s="14">
        <v>0</v>
      </c>
      <c r="N26" s="22">
        <f t="shared" si="3"/>
        <v>0.21394636015325671</v>
      </c>
      <c r="O26" s="27">
        <f t="shared" si="4"/>
        <v>3</v>
      </c>
      <c r="P26" s="27">
        <f t="shared" si="5"/>
        <v>0</v>
      </c>
    </row>
    <row r="27" spans="1:16">
      <c r="A27" s="21">
        <v>24109</v>
      </c>
      <c r="B27" s="19">
        <v>3.8</v>
      </c>
      <c r="C27" s="26">
        <v>0.68</v>
      </c>
      <c r="D27" s="26">
        <v>0.67816091954022983</v>
      </c>
      <c r="E27" s="26">
        <f t="shared" si="0"/>
        <v>0.32</v>
      </c>
      <c r="F27" s="26">
        <f t="shared" si="1"/>
        <v>0.32183908045977011</v>
      </c>
      <c r="G27" s="19">
        <v>68</v>
      </c>
      <c r="H27" s="19">
        <v>32</v>
      </c>
      <c r="I27" s="14">
        <v>295</v>
      </c>
      <c r="J27" s="14">
        <v>140</v>
      </c>
      <c r="K27" s="14">
        <v>1</v>
      </c>
      <c r="L27" s="22">
        <f t="shared" si="2"/>
        <v>0.78605363984674337</v>
      </c>
      <c r="M27" s="14">
        <v>0</v>
      </c>
      <c r="N27" s="22">
        <f t="shared" si="3"/>
        <v>0.21394636015325671</v>
      </c>
      <c r="O27" s="27">
        <f t="shared" si="4"/>
        <v>3</v>
      </c>
      <c r="P27" s="27">
        <f t="shared" si="5"/>
        <v>0</v>
      </c>
    </row>
    <row r="28" spans="1:16">
      <c r="A28" s="21">
        <v>24110</v>
      </c>
      <c r="B28" s="19">
        <v>3.8</v>
      </c>
      <c r="C28" s="26">
        <v>0.68</v>
      </c>
      <c r="D28" s="26">
        <v>0.67816091954022983</v>
      </c>
      <c r="E28" s="26">
        <f t="shared" si="0"/>
        <v>0.32</v>
      </c>
      <c r="F28" s="26">
        <f t="shared" si="1"/>
        <v>0.32183908045977011</v>
      </c>
      <c r="G28" s="19">
        <v>68</v>
      </c>
      <c r="H28" s="19">
        <v>32</v>
      </c>
      <c r="I28" s="14">
        <v>295</v>
      </c>
      <c r="J28" s="14">
        <v>140</v>
      </c>
      <c r="K28" s="14">
        <v>1</v>
      </c>
      <c r="L28" s="22">
        <f t="shared" si="2"/>
        <v>0.78605363984674337</v>
      </c>
      <c r="M28" s="14">
        <v>0</v>
      </c>
      <c r="N28" s="22">
        <f t="shared" si="3"/>
        <v>0.21394636015325671</v>
      </c>
      <c r="O28" s="27">
        <f t="shared" si="4"/>
        <v>3</v>
      </c>
      <c r="P28" s="27">
        <f t="shared" si="5"/>
        <v>0</v>
      </c>
    </row>
    <row r="29" spans="1:16">
      <c r="A29" s="21">
        <v>24111</v>
      </c>
      <c r="B29" s="19">
        <v>3.8</v>
      </c>
      <c r="C29" s="26">
        <v>0.68</v>
      </c>
      <c r="D29" s="26">
        <v>0.67816091954022983</v>
      </c>
      <c r="E29" s="26">
        <f t="shared" si="0"/>
        <v>0.32</v>
      </c>
      <c r="F29" s="26">
        <f t="shared" si="1"/>
        <v>0.32183908045977011</v>
      </c>
      <c r="G29" s="19">
        <v>68</v>
      </c>
      <c r="H29" s="19">
        <v>32</v>
      </c>
      <c r="I29" s="14">
        <v>295</v>
      </c>
      <c r="J29" s="14">
        <v>140</v>
      </c>
      <c r="K29" s="14">
        <v>1</v>
      </c>
      <c r="L29" s="22">
        <f t="shared" si="2"/>
        <v>0.78605363984674337</v>
      </c>
      <c r="M29" s="14">
        <v>0</v>
      </c>
      <c r="N29" s="22">
        <f t="shared" si="3"/>
        <v>0.21394636015325671</v>
      </c>
      <c r="O29" s="27">
        <f t="shared" si="4"/>
        <v>3</v>
      </c>
      <c r="P29" s="27">
        <f t="shared" si="5"/>
        <v>0</v>
      </c>
    </row>
    <row r="30" spans="1:16">
      <c r="A30" s="21">
        <v>24112</v>
      </c>
      <c r="B30" s="19">
        <v>3.9</v>
      </c>
      <c r="C30" s="26">
        <v>0.68</v>
      </c>
      <c r="D30" s="26">
        <v>0.67816091954022983</v>
      </c>
      <c r="E30" s="26">
        <f t="shared" si="0"/>
        <v>0.32</v>
      </c>
      <c r="F30" s="26">
        <f t="shared" si="1"/>
        <v>0.32183908045977011</v>
      </c>
      <c r="G30" s="19">
        <v>68</v>
      </c>
      <c r="H30" s="19">
        <v>32</v>
      </c>
      <c r="I30" s="14">
        <v>295</v>
      </c>
      <c r="J30" s="14">
        <v>140</v>
      </c>
      <c r="K30" s="14">
        <v>1</v>
      </c>
      <c r="L30" s="22">
        <f t="shared" si="2"/>
        <v>0.78605363984674337</v>
      </c>
      <c r="M30" s="14">
        <v>0</v>
      </c>
      <c r="N30" s="22">
        <f t="shared" si="3"/>
        <v>0.21394636015325671</v>
      </c>
      <c r="O30" s="27">
        <f t="shared" si="4"/>
        <v>3</v>
      </c>
      <c r="P30" s="27">
        <f t="shared" si="5"/>
        <v>0</v>
      </c>
    </row>
    <row r="31" spans="1:16">
      <c r="A31" s="21">
        <v>24113</v>
      </c>
      <c r="B31" s="19">
        <v>3.8</v>
      </c>
      <c r="C31" s="26">
        <v>0.68</v>
      </c>
      <c r="D31" s="26">
        <v>0.67816091954022983</v>
      </c>
      <c r="E31" s="26">
        <f t="shared" si="0"/>
        <v>0.32</v>
      </c>
      <c r="F31" s="26">
        <f t="shared" si="1"/>
        <v>0.32183908045977011</v>
      </c>
      <c r="G31" s="19">
        <v>68</v>
      </c>
      <c r="H31" s="19">
        <v>32</v>
      </c>
      <c r="I31" s="14">
        <v>295</v>
      </c>
      <c r="J31" s="14">
        <v>140</v>
      </c>
      <c r="K31" s="14">
        <v>1</v>
      </c>
      <c r="L31" s="22">
        <f t="shared" si="2"/>
        <v>0.78605363984674337</v>
      </c>
      <c r="M31" s="14">
        <v>0</v>
      </c>
      <c r="N31" s="22">
        <f t="shared" si="3"/>
        <v>0.21394636015325671</v>
      </c>
      <c r="O31" s="27">
        <f t="shared" si="4"/>
        <v>3</v>
      </c>
      <c r="P31" s="27">
        <f t="shared" si="5"/>
        <v>0</v>
      </c>
    </row>
    <row r="32" spans="1:16">
      <c r="A32" s="21">
        <v>24114</v>
      </c>
      <c r="B32" s="19">
        <v>3.8</v>
      </c>
      <c r="C32" s="26">
        <v>0.68</v>
      </c>
      <c r="D32" s="26">
        <v>0.67816091954022983</v>
      </c>
      <c r="E32" s="26">
        <f t="shared" si="0"/>
        <v>0.32</v>
      </c>
      <c r="F32" s="26">
        <f t="shared" si="1"/>
        <v>0.32183908045977011</v>
      </c>
      <c r="G32" s="19">
        <v>68</v>
      </c>
      <c r="H32" s="19">
        <v>32</v>
      </c>
      <c r="I32" s="14">
        <v>295</v>
      </c>
      <c r="J32" s="14">
        <v>140</v>
      </c>
      <c r="K32" s="14">
        <v>1</v>
      </c>
      <c r="L32" s="22">
        <f t="shared" si="2"/>
        <v>0.78605363984674337</v>
      </c>
      <c r="M32" s="14">
        <v>0</v>
      </c>
      <c r="N32" s="22">
        <f t="shared" si="3"/>
        <v>0.21394636015325671</v>
      </c>
      <c r="O32" s="27">
        <f t="shared" si="4"/>
        <v>3</v>
      </c>
      <c r="P32" s="27">
        <f t="shared" si="5"/>
        <v>0</v>
      </c>
    </row>
    <row r="33" spans="1:16">
      <c r="A33" s="21">
        <v>24115</v>
      </c>
      <c r="B33" s="19">
        <v>3.8</v>
      </c>
      <c r="C33" s="26">
        <v>0.68</v>
      </c>
      <c r="D33" s="26">
        <v>0.67816091954022983</v>
      </c>
      <c r="E33" s="26">
        <f t="shared" si="0"/>
        <v>0.32</v>
      </c>
      <c r="F33" s="26">
        <f t="shared" si="1"/>
        <v>0.32183908045977011</v>
      </c>
      <c r="G33" s="19">
        <v>68</v>
      </c>
      <c r="H33" s="19">
        <v>32</v>
      </c>
      <c r="I33" s="14">
        <v>295</v>
      </c>
      <c r="J33" s="14">
        <v>140</v>
      </c>
      <c r="K33" s="14">
        <v>1</v>
      </c>
      <c r="L33" s="22">
        <f t="shared" si="2"/>
        <v>0.78605363984674337</v>
      </c>
      <c r="M33" s="14">
        <v>0</v>
      </c>
      <c r="N33" s="22">
        <f t="shared" si="3"/>
        <v>0.21394636015325671</v>
      </c>
      <c r="O33" s="27">
        <f t="shared" si="4"/>
        <v>3</v>
      </c>
      <c r="P33" s="27">
        <f t="shared" si="5"/>
        <v>0</v>
      </c>
    </row>
    <row r="34" spans="1:16">
      <c r="A34" s="21">
        <v>24116</v>
      </c>
      <c r="B34" s="19">
        <v>3.7</v>
      </c>
      <c r="C34" s="26">
        <v>0.68</v>
      </c>
      <c r="D34" s="26">
        <v>0.67816091954022983</v>
      </c>
      <c r="E34" s="26">
        <f t="shared" si="0"/>
        <v>0.32</v>
      </c>
      <c r="F34" s="26">
        <f t="shared" si="1"/>
        <v>0.32183908045977011</v>
      </c>
      <c r="G34" s="19">
        <v>68</v>
      </c>
      <c r="H34" s="19">
        <v>32</v>
      </c>
      <c r="I34" s="14">
        <v>295</v>
      </c>
      <c r="J34" s="14">
        <v>140</v>
      </c>
      <c r="K34" s="14">
        <v>1</v>
      </c>
      <c r="L34" s="22">
        <f t="shared" si="2"/>
        <v>0.78605363984674337</v>
      </c>
      <c r="M34" s="14">
        <v>0</v>
      </c>
      <c r="N34" s="22">
        <f t="shared" si="3"/>
        <v>0.21394636015325671</v>
      </c>
      <c r="O34" s="27">
        <f t="shared" si="4"/>
        <v>3</v>
      </c>
      <c r="P34" s="27">
        <f t="shared" si="5"/>
        <v>0</v>
      </c>
    </row>
    <row r="35" spans="1:16">
      <c r="A35" s="21">
        <v>24117</v>
      </c>
      <c r="B35" s="19">
        <v>3.7</v>
      </c>
      <c r="C35" s="26">
        <v>0.68</v>
      </c>
      <c r="D35" s="26">
        <v>0.67816091954022983</v>
      </c>
      <c r="E35" s="26">
        <f t="shared" si="0"/>
        <v>0.32</v>
      </c>
      <c r="F35" s="26">
        <f t="shared" si="1"/>
        <v>0.32183908045977011</v>
      </c>
      <c r="G35" s="19">
        <v>68</v>
      </c>
      <c r="H35" s="19">
        <v>32</v>
      </c>
      <c r="I35" s="14">
        <v>295</v>
      </c>
      <c r="J35" s="14">
        <v>140</v>
      </c>
      <c r="K35" s="14">
        <v>1</v>
      </c>
      <c r="L35" s="22">
        <f t="shared" si="2"/>
        <v>0.78605363984674337</v>
      </c>
      <c r="M35" s="14">
        <v>0</v>
      </c>
      <c r="N35" s="22">
        <f t="shared" si="3"/>
        <v>0.21394636015325671</v>
      </c>
      <c r="O35" s="27">
        <f t="shared" si="4"/>
        <v>3</v>
      </c>
      <c r="P35" s="27">
        <f t="shared" si="5"/>
        <v>0</v>
      </c>
    </row>
    <row r="36" spans="1:16">
      <c r="A36" s="21">
        <v>24118</v>
      </c>
      <c r="B36" s="19">
        <v>3.6</v>
      </c>
      <c r="C36" s="26">
        <v>0.68</v>
      </c>
      <c r="D36" s="26">
        <v>0.67816091954022983</v>
      </c>
      <c r="E36" s="26">
        <f t="shared" si="0"/>
        <v>0.32</v>
      </c>
      <c r="F36" s="26">
        <f t="shared" si="1"/>
        <v>0.32183908045977011</v>
      </c>
      <c r="G36" s="19">
        <v>68</v>
      </c>
      <c r="H36" s="19">
        <v>32</v>
      </c>
      <c r="I36" s="14">
        <v>295</v>
      </c>
      <c r="J36" s="14">
        <v>140</v>
      </c>
      <c r="K36" s="14">
        <v>1</v>
      </c>
      <c r="L36" s="22">
        <f t="shared" si="2"/>
        <v>0.78605363984674337</v>
      </c>
      <c r="M36" s="14">
        <v>0</v>
      </c>
      <c r="N36" s="22">
        <f t="shared" si="3"/>
        <v>0.21394636015325671</v>
      </c>
      <c r="O36" s="27">
        <f t="shared" si="4"/>
        <v>3</v>
      </c>
      <c r="P36" s="27">
        <f t="shared" si="5"/>
        <v>0</v>
      </c>
    </row>
    <row r="37" spans="1:16">
      <c r="A37" s="21">
        <v>24119</v>
      </c>
      <c r="B37" s="19">
        <v>3.8</v>
      </c>
      <c r="C37" s="26">
        <v>0.68</v>
      </c>
      <c r="D37" s="26">
        <v>0.67816091954022983</v>
      </c>
      <c r="E37" s="26">
        <f t="shared" si="0"/>
        <v>0.32</v>
      </c>
      <c r="F37" s="26">
        <f t="shared" si="1"/>
        <v>0.32183908045977011</v>
      </c>
      <c r="G37" s="19">
        <v>68</v>
      </c>
      <c r="H37" s="19">
        <v>32</v>
      </c>
      <c r="I37" s="14">
        <v>295</v>
      </c>
      <c r="J37" s="14">
        <v>140</v>
      </c>
      <c r="K37" s="14">
        <v>1</v>
      </c>
      <c r="L37" s="22">
        <f t="shared" si="2"/>
        <v>0.78605363984674337</v>
      </c>
      <c r="M37" s="14">
        <v>0</v>
      </c>
      <c r="N37" s="22">
        <f t="shared" si="3"/>
        <v>0.21394636015325671</v>
      </c>
      <c r="O37" s="27">
        <f t="shared" si="4"/>
        <v>3</v>
      </c>
      <c r="P37" s="27">
        <f t="shared" si="5"/>
        <v>0</v>
      </c>
    </row>
    <row r="38" spans="1:16">
      <c r="A38" s="21">
        <v>24473</v>
      </c>
      <c r="B38" s="19">
        <v>3.9</v>
      </c>
      <c r="C38" s="26">
        <v>0.68</v>
      </c>
      <c r="D38" s="26">
        <v>0.67816091954022983</v>
      </c>
      <c r="E38" s="26">
        <f t="shared" si="0"/>
        <v>0.32</v>
      </c>
      <c r="F38" s="26">
        <f t="shared" si="1"/>
        <v>0.32183908045977011</v>
      </c>
      <c r="G38" s="19">
        <v>68</v>
      </c>
      <c r="H38" s="19">
        <v>32</v>
      </c>
      <c r="I38" s="14">
        <v>295</v>
      </c>
      <c r="J38" s="14">
        <v>140</v>
      </c>
      <c r="K38" s="14">
        <v>1</v>
      </c>
      <c r="L38" s="22">
        <f t="shared" si="2"/>
        <v>0.78605363984674337</v>
      </c>
      <c r="M38" s="14">
        <v>0</v>
      </c>
      <c r="N38" s="22">
        <f t="shared" si="3"/>
        <v>0.21394636015325671</v>
      </c>
      <c r="O38" s="27">
        <f t="shared" si="4"/>
        <v>3</v>
      </c>
      <c r="P38" s="27">
        <f t="shared" si="5"/>
        <v>0</v>
      </c>
    </row>
    <row r="39" spans="1:16">
      <c r="A39" s="21">
        <v>24474</v>
      </c>
      <c r="B39" s="19">
        <v>3.8</v>
      </c>
      <c r="C39" s="26">
        <v>0.64</v>
      </c>
      <c r="D39" s="26">
        <v>0.57011494252873562</v>
      </c>
      <c r="E39" s="26">
        <f t="shared" si="0"/>
        <v>0.36</v>
      </c>
      <c r="F39" s="26">
        <f t="shared" si="1"/>
        <v>0.42988505747126438</v>
      </c>
      <c r="G39" s="19">
        <v>64</v>
      </c>
      <c r="H39" s="19">
        <v>36</v>
      </c>
      <c r="I39" s="14">
        <v>248</v>
      </c>
      <c r="J39" s="14">
        <v>187</v>
      </c>
      <c r="K39" s="14">
        <v>1</v>
      </c>
      <c r="L39" s="22">
        <f t="shared" si="2"/>
        <v>0.73670498084291192</v>
      </c>
      <c r="M39" s="14">
        <v>0</v>
      </c>
      <c r="N39" s="22">
        <f t="shared" si="3"/>
        <v>0.26329501915708814</v>
      </c>
      <c r="O39" s="27">
        <f t="shared" si="4"/>
        <v>3</v>
      </c>
      <c r="P39" s="27">
        <f t="shared" si="5"/>
        <v>0</v>
      </c>
    </row>
    <row r="40" spans="1:16">
      <c r="A40" s="21">
        <v>24475</v>
      </c>
      <c r="B40" s="19">
        <v>3.8</v>
      </c>
      <c r="C40" s="26">
        <v>0.64</v>
      </c>
      <c r="D40" s="26">
        <v>0.57011494252873562</v>
      </c>
      <c r="E40" s="26">
        <f t="shared" si="0"/>
        <v>0.36</v>
      </c>
      <c r="F40" s="26">
        <f t="shared" si="1"/>
        <v>0.42988505747126438</v>
      </c>
      <c r="G40" s="19">
        <v>64</v>
      </c>
      <c r="H40" s="19">
        <v>36</v>
      </c>
      <c r="I40" s="14">
        <v>248</v>
      </c>
      <c r="J40" s="14">
        <v>187</v>
      </c>
      <c r="K40" s="14">
        <v>1</v>
      </c>
      <c r="L40" s="22">
        <f t="shared" si="2"/>
        <v>0.73670498084291192</v>
      </c>
      <c r="M40" s="14">
        <v>0</v>
      </c>
      <c r="N40" s="22">
        <f t="shared" si="3"/>
        <v>0.26329501915708814</v>
      </c>
      <c r="O40" s="27">
        <f t="shared" si="4"/>
        <v>3</v>
      </c>
      <c r="P40" s="27">
        <f t="shared" si="5"/>
        <v>0</v>
      </c>
    </row>
    <row r="41" spans="1:16">
      <c r="A41" s="21">
        <v>24476</v>
      </c>
      <c r="B41" s="19">
        <v>3.8</v>
      </c>
      <c r="C41" s="26">
        <v>0.64</v>
      </c>
      <c r="D41" s="26">
        <v>0.57011494252873562</v>
      </c>
      <c r="E41" s="26">
        <f t="shared" si="0"/>
        <v>0.36</v>
      </c>
      <c r="F41" s="26">
        <f t="shared" si="1"/>
        <v>0.42988505747126438</v>
      </c>
      <c r="G41" s="19">
        <v>64</v>
      </c>
      <c r="H41" s="19">
        <v>36</v>
      </c>
      <c r="I41" s="14">
        <v>248</v>
      </c>
      <c r="J41" s="14">
        <v>187</v>
      </c>
      <c r="K41" s="14">
        <v>1</v>
      </c>
      <c r="L41" s="22">
        <f t="shared" si="2"/>
        <v>0.73670498084291192</v>
      </c>
      <c r="M41" s="14">
        <v>0</v>
      </c>
      <c r="N41" s="22">
        <f t="shared" si="3"/>
        <v>0.26329501915708814</v>
      </c>
      <c r="O41" s="27">
        <f t="shared" si="4"/>
        <v>3</v>
      </c>
      <c r="P41" s="27">
        <f t="shared" si="5"/>
        <v>0</v>
      </c>
    </row>
    <row r="42" spans="1:16">
      <c r="A42" s="21">
        <v>24477</v>
      </c>
      <c r="B42" s="19">
        <v>3.8</v>
      </c>
      <c r="C42" s="26">
        <v>0.64</v>
      </c>
      <c r="D42" s="26">
        <v>0.57011494252873562</v>
      </c>
      <c r="E42" s="26">
        <f t="shared" si="0"/>
        <v>0.36</v>
      </c>
      <c r="F42" s="26">
        <f t="shared" si="1"/>
        <v>0.42988505747126438</v>
      </c>
      <c r="G42" s="19">
        <v>64</v>
      </c>
      <c r="H42" s="19">
        <v>36</v>
      </c>
      <c r="I42" s="14">
        <v>248</v>
      </c>
      <c r="J42" s="14">
        <v>187</v>
      </c>
      <c r="K42" s="14">
        <v>1</v>
      </c>
      <c r="L42" s="22">
        <f t="shared" si="2"/>
        <v>0.73670498084291192</v>
      </c>
      <c r="M42" s="14">
        <v>0</v>
      </c>
      <c r="N42" s="22">
        <f t="shared" si="3"/>
        <v>0.26329501915708814</v>
      </c>
      <c r="O42" s="27">
        <f t="shared" si="4"/>
        <v>3</v>
      </c>
      <c r="P42" s="27">
        <f t="shared" si="5"/>
        <v>0</v>
      </c>
    </row>
    <row r="43" spans="1:16">
      <c r="A43" s="21">
        <v>24478</v>
      </c>
      <c r="B43" s="19">
        <v>3.9</v>
      </c>
      <c r="C43" s="26">
        <v>0.64</v>
      </c>
      <c r="D43" s="26">
        <v>0.57011494252873562</v>
      </c>
      <c r="E43" s="26">
        <f t="shared" si="0"/>
        <v>0.36</v>
      </c>
      <c r="F43" s="26">
        <f t="shared" si="1"/>
        <v>0.42988505747126438</v>
      </c>
      <c r="G43" s="19">
        <v>64</v>
      </c>
      <c r="H43" s="19">
        <v>36</v>
      </c>
      <c r="I43" s="14">
        <v>248</v>
      </c>
      <c r="J43" s="14">
        <v>187</v>
      </c>
      <c r="K43" s="14">
        <v>1</v>
      </c>
      <c r="L43" s="22">
        <f t="shared" si="2"/>
        <v>0.73670498084291192</v>
      </c>
      <c r="M43" s="14">
        <v>0</v>
      </c>
      <c r="N43" s="22">
        <f t="shared" si="3"/>
        <v>0.26329501915708814</v>
      </c>
      <c r="O43" s="27">
        <f t="shared" si="4"/>
        <v>3</v>
      </c>
      <c r="P43" s="27">
        <f t="shared" si="5"/>
        <v>0</v>
      </c>
    </row>
    <row r="44" spans="1:16">
      <c r="A44" s="21">
        <v>24479</v>
      </c>
      <c r="B44" s="19">
        <v>3.8</v>
      </c>
      <c r="C44" s="26">
        <v>0.64</v>
      </c>
      <c r="D44" s="26">
        <v>0.57011494252873562</v>
      </c>
      <c r="E44" s="26">
        <f t="shared" si="0"/>
        <v>0.36</v>
      </c>
      <c r="F44" s="26">
        <f t="shared" si="1"/>
        <v>0.42988505747126438</v>
      </c>
      <c r="G44" s="19">
        <v>64</v>
      </c>
      <c r="H44" s="19">
        <v>36</v>
      </c>
      <c r="I44" s="14">
        <v>248</v>
      </c>
      <c r="J44" s="14">
        <v>187</v>
      </c>
      <c r="K44" s="14">
        <v>1</v>
      </c>
      <c r="L44" s="22">
        <f t="shared" si="2"/>
        <v>0.73670498084291192</v>
      </c>
      <c r="M44" s="14">
        <v>0</v>
      </c>
      <c r="N44" s="22">
        <f t="shared" si="3"/>
        <v>0.26329501915708814</v>
      </c>
      <c r="O44" s="27">
        <f t="shared" si="4"/>
        <v>3</v>
      </c>
      <c r="P44" s="27">
        <f t="shared" si="5"/>
        <v>0</v>
      </c>
    </row>
    <row r="45" spans="1:16">
      <c r="A45" s="21">
        <v>24480</v>
      </c>
      <c r="B45" s="19">
        <v>3.8</v>
      </c>
      <c r="C45" s="26">
        <v>0.64</v>
      </c>
      <c r="D45" s="26">
        <v>0.57011494252873562</v>
      </c>
      <c r="E45" s="26">
        <f t="shared" si="0"/>
        <v>0.36</v>
      </c>
      <c r="F45" s="26">
        <f t="shared" si="1"/>
        <v>0.42988505747126438</v>
      </c>
      <c r="G45" s="19">
        <v>64</v>
      </c>
      <c r="H45" s="19">
        <v>36</v>
      </c>
      <c r="I45" s="14">
        <v>248</v>
      </c>
      <c r="J45" s="14">
        <v>187</v>
      </c>
      <c r="K45" s="14">
        <v>1</v>
      </c>
      <c r="L45" s="22">
        <f t="shared" si="2"/>
        <v>0.73670498084291192</v>
      </c>
      <c r="M45" s="14">
        <v>0</v>
      </c>
      <c r="N45" s="22">
        <f t="shared" si="3"/>
        <v>0.26329501915708814</v>
      </c>
      <c r="O45" s="27">
        <f t="shared" si="4"/>
        <v>3</v>
      </c>
      <c r="P45" s="27">
        <f t="shared" si="5"/>
        <v>0</v>
      </c>
    </row>
    <row r="46" spans="1:16">
      <c r="A46" s="21">
        <v>24481</v>
      </c>
      <c r="B46" s="19">
        <v>3.8</v>
      </c>
      <c r="C46" s="26">
        <v>0.64</v>
      </c>
      <c r="D46" s="26">
        <v>0.57011494252873562</v>
      </c>
      <c r="E46" s="26">
        <f t="shared" si="0"/>
        <v>0.36</v>
      </c>
      <c r="F46" s="26">
        <f t="shared" si="1"/>
        <v>0.42988505747126438</v>
      </c>
      <c r="G46" s="19">
        <v>64</v>
      </c>
      <c r="H46" s="19">
        <v>36</v>
      </c>
      <c r="I46" s="14">
        <v>248</v>
      </c>
      <c r="J46" s="14">
        <v>187</v>
      </c>
      <c r="K46" s="14">
        <v>1</v>
      </c>
      <c r="L46" s="22">
        <f t="shared" si="2"/>
        <v>0.73670498084291192</v>
      </c>
      <c r="M46" s="14">
        <v>0</v>
      </c>
      <c r="N46" s="22">
        <f t="shared" si="3"/>
        <v>0.26329501915708814</v>
      </c>
      <c r="O46" s="27">
        <f t="shared" si="4"/>
        <v>3</v>
      </c>
      <c r="P46" s="27">
        <f t="shared" si="5"/>
        <v>0</v>
      </c>
    </row>
    <row r="47" spans="1:16">
      <c r="A47" s="21">
        <v>24482</v>
      </c>
      <c r="B47" s="19">
        <v>4</v>
      </c>
      <c r="C47" s="26">
        <v>0.64</v>
      </c>
      <c r="D47" s="26">
        <v>0.57011494252873562</v>
      </c>
      <c r="E47" s="26">
        <f t="shared" si="0"/>
        <v>0.36</v>
      </c>
      <c r="F47" s="26">
        <f t="shared" si="1"/>
        <v>0.42988505747126438</v>
      </c>
      <c r="G47" s="19">
        <v>64</v>
      </c>
      <c r="H47" s="19">
        <v>36</v>
      </c>
      <c r="I47" s="14">
        <v>248</v>
      </c>
      <c r="J47" s="14">
        <v>187</v>
      </c>
      <c r="K47" s="14">
        <v>1</v>
      </c>
      <c r="L47" s="22">
        <f t="shared" si="2"/>
        <v>0.73670498084291192</v>
      </c>
      <c r="M47" s="14">
        <v>0</v>
      </c>
      <c r="N47" s="22">
        <f t="shared" si="3"/>
        <v>0.26329501915708814</v>
      </c>
      <c r="O47" s="27">
        <f t="shared" si="4"/>
        <v>3</v>
      </c>
      <c r="P47" s="27">
        <f t="shared" si="5"/>
        <v>0</v>
      </c>
    </row>
    <row r="48" spans="1:16">
      <c r="A48" s="21">
        <v>24483</v>
      </c>
      <c r="B48" s="19">
        <v>3.9</v>
      </c>
      <c r="C48" s="26">
        <v>0.64</v>
      </c>
      <c r="D48" s="26">
        <v>0.57011494252873562</v>
      </c>
      <c r="E48" s="26">
        <f t="shared" si="0"/>
        <v>0.36</v>
      </c>
      <c r="F48" s="26">
        <f t="shared" si="1"/>
        <v>0.42988505747126438</v>
      </c>
      <c r="G48" s="19">
        <v>64</v>
      </c>
      <c r="H48" s="19">
        <v>36</v>
      </c>
      <c r="I48" s="14">
        <v>248</v>
      </c>
      <c r="J48" s="14">
        <v>187</v>
      </c>
      <c r="K48" s="14">
        <v>1</v>
      </c>
      <c r="L48" s="22">
        <f t="shared" si="2"/>
        <v>0.73670498084291192</v>
      </c>
      <c r="M48" s="14">
        <v>0</v>
      </c>
      <c r="N48" s="22">
        <f t="shared" si="3"/>
        <v>0.26329501915708814</v>
      </c>
      <c r="O48" s="27">
        <f t="shared" si="4"/>
        <v>3</v>
      </c>
      <c r="P48" s="27">
        <f t="shared" si="5"/>
        <v>0</v>
      </c>
    </row>
    <row r="49" spans="1:16">
      <c r="A49" s="21">
        <v>24484</v>
      </c>
      <c r="B49" s="19">
        <v>3.8</v>
      </c>
      <c r="C49" s="26">
        <v>0.64</v>
      </c>
      <c r="D49" s="26">
        <v>0.57011494252873562</v>
      </c>
      <c r="E49" s="26">
        <f t="shared" si="0"/>
        <v>0.36</v>
      </c>
      <c r="F49" s="26">
        <f t="shared" si="1"/>
        <v>0.42988505747126438</v>
      </c>
      <c r="G49" s="19">
        <v>64</v>
      </c>
      <c r="H49" s="19">
        <v>36</v>
      </c>
      <c r="I49" s="14">
        <v>248</v>
      </c>
      <c r="J49" s="14">
        <v>187</v>
      </c>
      <c r="K49" s="14">
        <v>1</v>
      </c>
      <c r="L49" s="22">
        <f t="shared" si="2"/>
        <v>0.73670498084291192</v>
      </c>
      <c r="M49" s="14">
        <v>0</v>
      </c>
      <c r="N49" s="22">
        <f t="shared" si="3"/>
        <v>0.26329501915708814</v>
      </c>
      <c r="O49" s="27">
        <f t="shared" si="4"/>
        <v>3</v>
      </c>
      <c r="P49" s="27">
        <f t="shared" si="5"/>
        <v>0</v>
      </c>
    </row>
    <row r="50" spans="1:16">
      <c r="A50" s="21">
        <v>24838</v>
      </c>
      <c r="B50" s="19">
        <v>3.7</v>
      </c>
      <c r="C50" s="26">
        <v>0.64</v>
      </c>
      <c r="D50" s="26">
        <v>0.57011494252873562</v>
      </c>
      <c r="E50" s="26">
        <f t="shared" si="0"/>
        <v>0.36</v>
      </c>
      <c r="F50" s="26">
        <f t="shared" si="1"/>
        <v>0.42988505747126438</v>
      </c>
      <c r="G50" s="19">
        <v>64</v>
      </c>
      <c r="H50" s="19">
        <v>36</v>
      </c>
      <c r="I50" s="14">
        <v>248</v>
      </c>
      <c r="J50" s="14">
        <v>187</v>
      </c>
      <c r="K50" s="14">
        <v>1</v>
      </c>
      <c r="L50" s="22">
        <f t="shared" si="2"/>
        <v>0.73670498084291192</v>
      </c>
      <c r="M50" s="14">
        <v>0</v>
      </c>
      <c r="N50" s="22">
        <f t="shared" si="3"/>
        <v>0.26329501915708814</v>
      </c>
      <c r="O50" s="27">
        <f t="shared" si="4"/>
        <v>3</v>
      </c>
      <c r="P50" s="27">
        <f t="shared" si="5"/>
        <v>0</v>
      </c>
    </row>
    <row r="51" spans="1:16">
      <c r="A51" s="21">
        <v>24839</v>
      </c>
      <c r="B51" s="19">
        <v>3.8</v>
      </c>
      <c r="C51" s="26">
        <v>0.64</v>
      </c>
      <c r="D51" s="26">
        <v>0.57011494252873562</v>
      </c>
      <c r="E51" s="26">
        <f t="shared" si="0"/>
        <v>0.36</v>
      </c>
      <c r="F51" s="26">
        <f t="shared" si="1"/>
        <v>0.42988505747126438</v>
      </c>
      <c r="G51" s="19">
        <v>64</v>
      </c>
      <c r="H51" s="19">
        <v>36</v>
      </c>
      <c r="I51" s="14">
        <v>248</v>
      </c>
      <c r="J51" s="14">
        <v>187</v>
      </c>
      <c r="K51" s="14">
        <v>1</v>
      </c>
      <c r="L51" s="22">
        <f t="shared" si="2"/>
        <v>0.73670498084291192</v>
      </c>
      <c r="M51" s="14">
        <v>0</v>
      </c>
      <c r="N51" s="22">
        <f t="shared" si="3"/>
        <v>0.26329501915708814</v>
      </c>
      <c r="O51" s="27">
        <f t="shared" si="4"/>
        <v>3</v>
      </c>
      <c r="P51" s="27">
        <f t="shared" si="5"/>
        <v>0</v>
      </c>
    </row>
    <row r="52" spans="1:16">
      <c r="A52" s="21">
        <v>24840</v>
      </c>
      <c r="B52" s="19">
        <v>3.7</v>
      </c>
      <c r="C52" s="26">
        <v>0.64</v>
      </c>
      <c r="D52" s="26">
        <v>0.57011494252873562</v>
      </c>
      <c r="E52" s="26">
        <f t="shared" si="0"/>
        <v>0.36</v>
      </c>
      <c r="F52" s="26">
        <f t="shared" si="1"/>
        <v>0.42988505747126438</v>
      </c>
      <c r="G52" s="19">
        <v>64</v>
      </c>
      <c r="H52" s="19">
        <v>36</v>
      </c>
      <c r="I52" s="14">
        <v>248</v>
      </c>
      <c r="J52" s="14">
        <v>187</v>
      </c>
      <c r="K52" s="14">
        <v>1</v>
      </c>
      <c r="L52" s="22">
        <f t="shared" si="2"/>
        <v>0.73670498084291192</v>
      </c>
      <c r="M52" s="14">
        <v>0</v>
      </c>
      <c r="N52" s="22">
        <f t="shared" si="3"/>
        <v>0.26329501915708814</v>
      </c>
      <c r="O52" s="27">
        <f t="shared" si="4"/>
        <v>3</v>
      </c>
      <c r="P52" s="27">
        <f t="shared" si="5"/>
        <v>0</v>
      </c>
    </row>
    <row r="53" spans="1:16">
      <c r="A53" s="21">
        <v>24841</v>
      </c>
      <c r="B53" s="19">
        <v>3.5</v>
      </c>
      <c r="C53" s="26">
        <v>0.64</v>
      </c>
      <c r="D53" s="26">
        <v>0.57011494252873562</v>
      </c>
      <c r="E53" s="26">
        <f t="shared" si="0"/>
        <v>0.36</v>
      </c>
      <c r="F53" s="26">
        <f t="shared" si="1"/>
        <v>0.42988505747126438</v>
      </c>
      <c r="G53" s="19">
        <v>64</v>
      </c>
      <c r="H53" s="19">
        <v>36</v>
      </c>
      <c r="I53" s="14">
        <v>248</v>
      </c>
      <c r="J53" s="14">
        <v>187</v>
      </c>
      <c r="K53" s="14">
        <v>1</v>
      </c>
      <c r="L53" s="22">
        <f t="shared" si="2"/>
        <v>0.73670498084291192</v>
      </c>
      <c r="M53" s="14">
        <v>0</v>
      </c>
      <c r="N53" s="22">
        <f t="shared" si="3"/>
        <v>0.26329501915708814</v>
      </c>
      <c r="O53" s="27">
        <f t="shared" si="4"/>
        <v>3</v>
      </c>
      <c r="P53" s="27">
        <f t="shared" si="5"/>
        <v>0</v>
      </c>
    </row>
    <row r="54" spans="1:16">
      <c r="A54" s="21">
        <v>24842</v>
      </c>
      <c r="B54" s="19">
        <v>3.5</v>
      </c>
      <c r="C54" s="26">
        <v>0.64</v>
      </c>
      <c r="D54" s="26">
        <v>0.57011494252873562</v>
      </c>
      <c r="E54" s="26">
        <f t="shared" si="0"/>
        <v>0.36</v>
      </c>
      <c r="F54" s="26">
        <f t="shared" si="1"/>
        <v>0.42988505747126438</v>
      </c>
      <c r="G54" s="19">
        <v>64</v>
      </c>
      <c r="H54" s="19">
        <v>36</v>
      </c>
      <c r="I54" s="14">
        <v>248</v>
      </c>
      <c r="J54" s="14">
        <v>187</v>
      </c>
      <c r="K54" s="14">
        <v>1</v>
      </c>
      <c r="L54" s="22">
        <f t="shared" si="2"/>
        <v>0.73670498084291192</v>
      </c>
      <c r="M54" s="14">
        <v>0</v>
      </c>
      <c r="N54" s="22">
        <f t="shared" si="3"/>
        <v>0.26329501915708814</v>
      </c>
      <c r="O54" s="27">
        <f t="shared" si="4"/>
        <v>3</v>
      </c>
      <c r="P54" s="27">
        <f t="shared" si="5"/>
        <v>0</v>
      </c>
    </row>
    <row r="55" spans="1:16">
      <c r="A55" s="21">
        <v>24843</v>
      </c>
      <c r="B55" s="19">
        <v>3.7</v>
      </c>
      <c r="C55" s="26">
        <v>0.64</v>
      </c>
      <c r="D55" s="26">
        <v>0.57011494252873562</v>
      </c>
      <c r="E55" s="26">
        <f t="shared" si="0"/>
        <v>0.36</v>
      </c>
      <c r="F55" s="26">
        <f t="shared" si="1"/>
        <v>0.42988505747126438</v>
      </c>
      <c r="G55" s="19">
        <v>64</v>
      </c>
      <c r="H55" s="19">
        <v>36</v>
      </c>
      <c r="I55" s="14">
        <v>248</v>
      </c>
      <c r="J55" s="14">
        <v>187</v>
      </c>
      <c r="K55" s="14">
        <v>1</v>
      </c>
      <c r="L55" s="22">
        <f t="shared" si="2"/>
        <v>0.73670498084291192</v>
      </c>
      <c r="M55" s="14">
        <v>0</v>
      </c>
      <c r="N55" s="22">
        <f t="shared" si="3"/>
        <v>0.26329501915708814</v>
      </c>
      <c r="O55" s="27">
        <f t="shared" si="4"/>
        <v>3</v>
      </c>
      <c r="P55" s="27">
        <f t="shared" si="5"/>
        <v>0</v>
      </c>
    </row>
    <row r="56" spans="1:16">
      <c r="A56" s="21">
        <v>24844</v>
      </c>
      <c r="B56" s="19">
        <v>3.7</v>
      </c>
      <c r="C56" s="26">
        <v>0.64</v>
      </c>
      <c r="D56" s="26">
        <v>0.57011494252873562</v>
      </c>
      <c r="E56" s="26">
        <f t="shared" si="0"/>
        <v>0.36</v>
      </c>
      <c r="F56" s="26">
        <f t="shared" si="1"/>
        <v>0.42988505747126438</v>
      </c>
      <c r="G56" s="19">
        <v>64</v>
      </c>
      <c r="H56" s="19">
        <v>36</v>
      </c>
      <c r="I56" s="14">
        <v>248</v>
      </c>
      <c r="J56" s="14">
        <v>187</v>
      </c>
      <c r="K56" s="14">
        <v>1</v>
      </c>
      <c r="L56" s="22">
        <f t="shared" si="2"/>
        <v>0.73670498084291192</v>
      </c>
      <c r="M56" s="14">
        <v>0</v>
      </c>
      <c r="N56" s="22">
        <f t="shared" si="3"/>
        <v>0.26329501915708814</v>
      </c>
      <c r="O56" s="27">
        <f t="shared" si="4"/>
        <v>3</v>
      </c>
      <c r="P56" s="27">
        <f t="shared" si="5"/>
        <v>0</v>
      </c>
    </row>
    <row r="57" spans="1:16">
      <c r="A57" s="21">
        <v>24845</v>
      </c>
      <c r="B57" s="19">
        <v>3.5</v>
      </c>
      <c r="C57" s="26">
        <v>0.64</v>
      </c>
      <c r="D57" s="26">
        <v>0.57011494252873562</v>
      </c>
      <c r="E57" s="26">
        <f t="shared" si="0"/>
        <v>0.36</v>
      </c>
      <c r="F57" s="26">
        <f t="shared" si="1"/>
        <v>0.42988505747126438</v>
      </c>
      <c r="G57" s="19">
        <v>64</v>
      </c>
      <c r="H57" s="19">
        <v>36</v>
      </c>
      <c r="I57" s="14">
        <v>248</v>
      </c>
      <c r="J57" s="14">
        <v>187</v>
      </c>
      <c r="K57" s="14">
        <v>1</v>
      </c>
      <c r="L57" s="22">
        <f t="shared" si="2"/>
        <v>0.73670498084291192</v>
      </c>
      <c r="M57" s="14">
        <v>0</v>
      </c>
      <c r="N57" s="22">
        <f t="shared" si="3"/>
        <v>0.26329501915708814</v>
      </c>
      <c r="O57" s="27">
        <f t="shared" si="4"/>
        <v>3</v>
      </c>
      <c r="P57" s="27">
        <f t="shared" si="5"/>
        <v>0</v>
      </c>
    </row>
    <row r="58" spans="1:16">
      <c r="A58" s="21">
        <v>24846</v>
      </c>
      <c r="B58" s="19">
        <v>3.4</v>
      </c>
      <c r="C58" s="26">
        <v>0.64</v>
      </c>
      <c r="D58" s="26">
        <v>0.57011494252873562</v>
      </c>
      <c r="E58" s="26">
        <f t="shared" si="0"/>
        <v>0.36</v>
      </c>
      <c r="F58" s="26">
        <f t="shared" si="1"/>
        <v>0.42988505747126438</v>
      </c>
      <c r="G58" s="19">
        <v>64</v>
      </c>
      <c r="H58" s="19">
        <v>36</v>
      </c>
      <c r="I58" s="14">
        <v>248</v>
      </c>
      <c r="J58" s="14">
        <v>187</v>
      </c>
      <c r="K58" s="14">
        <v>1</v>
      </c>
      <c r="L58" s="22">
        <f t="shared" si="2"/>
        <v>0.73670498084291192</v>
      </c>
      <c r="M58" s="14">
        <v>0</v>
      </c>
      <c r="N58" s="22">
        <f t="shared" si="3"/>
        <v>0.26329501915708814</v>
      </c>
      <c r="O58" s="27">
        <f t="shared" si="4"/>
        <v>3</v>
      </c>
      <c r="P58" s="27">
        <f t="shared" si="5"/>
        <v>0</v>
      </c>
    </row>
    <row r="59" spans="1:16">
      <c r="A59" s="21">
        <v>24847</v>
      </c>
      <c r="B59" s="19">
        <v>3.4</v>
      </c>
      <c r="C59" s="26">
        <v>0.64</v>
      </c>
      <c r="D59" s="26">
        <v>0.57011494252873562</v>
      </c>
      <c r="E59" s="26">
        <f t="shared" si="0"/>
        <v>0.36</v>
      </c>
      <c r="F59" s="26">
        <f t="shared" si="1"/>
        <v>0.42988505747126438</v>
      </c>
      <c r="G59" s="19">
        <v>64</v>
      </c>
      <c r="H59" s="19">
        <v>36</v>
      </c>
      <c r="I59" s="14">
        <v>248</v>
      </c>
      <c r="J59" s="14">
        <v>187</v>
      </c>
      <c r="K59" s="14">
        <v>1</v>
      </c>
      <c r="L59" s="22">
        <f t="shared" si="2"/>
        <v>0.73670498084291192</v>
      </c>
      <c r="M59" s="14">
        <v>0</v>
      </c>
      <c r="N59" s="22">
        <f t="shared" si="3"/>
        <v>0.26329501915708814</v>
      </c>
      <c r="O59" s="27">
        <f t="shared" si="4"/>
        <v>3</v>
      </c>
      <c r="P59" s="27">
        <f t="shared" si="5"/>
        <v>0</v>
      </c>
    </row>
    <row r="60" spans="1:16">
      <c r="A60" s="21">
        <v>24848</v>
      </c>
      <c r="B60" s="19">
        <v>3.4</v>
      </c>
      <c r="C60" s="26">
        <v>0.64</v>
      </c>
      <c r="D60" s="26">
        <v>0.57011494252873562</v>
      </c>
      <c r="E60" s="26">
        <f t="shared" si="0"/>
        <v>0.36</v>
      </c>
      <c r="F60" s="26">
        <f t="shared" si="1"/>
        <v>0.42988505747126438</v>
      </c>
      <c r="G60" s="19">
        <v>64</v>
      </c>
      <c r="H60" s="19">
        <v>36</v>
      </c>
      <c r="I60" s="14">
        <v>248</v>
      </c>
      <c r="J60" s="14">
        <v>187</v>
      </c>
      <c r="K60" s="14">
        <v>1</v>
      </c>
      <c r="L60" s="22">
        <f t="shared" si="2"/>
        <v>0.73670498084291192</v>
      </c>
      <c r="M60" s="14">
        <v>0</v>
      </c>
      <c r="N60" s="22">
        <f t="shared" si="3"/>
        <v>0.26329501915708814</v>
      </c>
      <c r="O60" s="27">
        <f t="shared" si="4"/>
        <v>3</v>
      </c>
      <c r="P60" s="27">
        <f t="shared" si="5"/>
        <v>0</v>
      </c>
    </row>
    <row r="61" spans="1:16">
      <c r="A61" s="21">
        <v>24849</v>
      </c>
      <c r="B61" s="19">
        <v>3.4</v>
      </c>
      <c r="C61" s="26">
        <v>0.64</v>
      </c>
      <c r="D61" s="26">
        <v>0.57011494252873562</v>
      </c>
      <c r="E61" s="26">
        <f t="shared" si="0"/>
        <v>0.36</v>
      </c>
      <c r="F61" s="26">
        <f t="shared" si="1"/>
        <v>0.42988505747126438</v>
      </c>
      <c r="G61" s="19">
        <v>64</v>
      </c>
      <c r="H61" s="19">
        <v>36</v>
      </c>
      <c r="I61" s="14">
        <v>248</v>
      </c>
      <c r="J61" s="14">
        <v>187</v>
      </c>
      <c r="K61" s="14">
        <v>1</v>
      </c>
      <c r="L61" s="22">
        <f t="shared" si="2"/>
        <v>0.73670498084291192</v>
      </c>
      <c r="M61" s="14">
        <v>0</v>
      </c>
      <c r="N61" s="22">
        <f t="shared" si="3"/>
        <v>0.26329501915708814</v>
      </c>
      <c r="O61" s="27">
        <f t="shared" si="4"/>
        <v>3</v>
      </c>
      <c r="P61" s="27">
        <f t="shared" si="5"/>
        <v>0</v>
      </c>
    </row>
    <row r="62" spans="1:16">
      <c r="A62" s="21">
        <v>25204</v>
      </c>
      <c r="B62" s="19">
        <v>3.4</v>
      </c>
      <c r="C62" s="26">
        <v>0.64</v>
      </c>
      <c r="D62" s="26">
        <v>0.57011494252873562</v>
      </c>
      <c r="E62" s="26">
        <f t="shared" si="0"/>
        <v>0.36</v>
      </c>
      <c r="F62" s="26">
        <f t="shared" si="1"/>
        <v>0.42988505747126438</v>
      </c>
      <c r="G62" s="19">
        <v>64</v>
      </c>
      <c r="H62" s="19">
        <v>36</v>
      </c>
      <c r="I62" s="14">
        <v>248</v>
      </c>
      <c r="J62" s="14">
        <v>187</v>
      </c>
      <c r="K62" s="14">
        <v>0</v>
      </c>
      <c r="L62" s="22">
        <f t="shared" si="2"/>
        <v>0.40337164750957855</v>
      </c>
      <c r="M62" s="14">
        <v>1</v>
      </c>
      <c r="N62" s="22">
        <f t="shared" si="3"/>
        <v>0.59662835249042145</v>
      </c>
      <c r="O62" s="27">
        <f t="shared" si="4"/>
        <v>0</v>
      </c>
      <c r="P62" s="27">
        <f t="shared" si="5"/>
        <v>0</v>
      </c>
    </row>
    <row r="63" spans="1:16">
      <c r="A63" s="21">
        <v>25205</v>
      </c>
      <c r="B63" s="19">
        <v>3.4</v>
      </c>
      <c r="C63" s="26">
        <v>0.57999999999999996</v>
      </c>
      <c r="D63" s="26">
        <v>0.55862068965517242</v>
      </c>
      <c r="E63" s="26">
        <f t="shared" si="0"/>
        <v>0.42</v>
      </c>
      <c r="F63" s="26">
        <f t="shared" si="1"/>
        <v>0.44137931034482758</v>
      </c>
      <c r="G63" s="19">
        <v>58</v>
      </c>
      <c r="H63" s="19">
        <v>42</v>
      </c>
      <c r="I63" s="14">
        <v>243</v>
      </c>
      <c r="J63" s="14">
        <v>192</v>
      </c>
      <c r="K63" s="14">
        <v>0</v>
      </c>
      <c r="L63" s="22">
        <f t="shared" si="2"/>
        <v>0.37954022988505748</v>
      </c>
      <c r="M63" s="14">
        <v>1</v>
      </c>
      <c r="N63" s="22">
        <f t="shared" si="3"/>
        <v>0.62045977011494247</v>
      </c>
      <c r="O63" s="27">
        <f t="shared" si="4"/>
        <v>0</v>
      </c>
      <c r="P63" s="27">
        <f t="shared" si="5"/>
        <v>0</v>
      </c>
    </row>
    <row r="64" spans="1:16">
      <c r="A64" s="21">
        <v>25206</v>
      </c>
      <c r="B64" s="19">
        <v>3.4</v>
      </c>
      <c r="C64" s="26">
        <v>0.57999999999999996</v>
      </c>
      <c r="D64" s="26">
        <v>0.55862068965517242</v>
      </c>
      <c r="E64" s="26">
        <f t="shared" si="0"/>
        <v>0.42</v>
      </c>
      <c r="F64" s="26">
        <f t="shared" si="1"/>
        <v>0.44137931034482758</v>
      </c>
      <c r="G64" s="19">
        <v>58</v>
      </c>
      <c r="H64" s="19">
        <v>42</v>
      </c>
      <c r="I64" s="14">
        <v>243</v>
      </c>
      <c r="J64" s="14">
        <v>192</v>
      </c>
      <c r="K64" s="14">
        <v>0</v>
      </c>
      <c r="L64" s="22">
        <f t="shared" si="2"/>
        <v>0.37954022988505748</v>
      </c>
      <c r="M64" s="14">
        <v>1</v>
      </c>
      <c r="N64" s="22">
        <f t="shared" si="3"/>
        <v>0.62045977011494247</v>
      </c>
      <c r="O64" s="27">
        <f t="shared" si="4"/>
        <v>0</v>
      </c>
      <c r="P64" s="27">
        <f t="shared" si="5"/>
        <v>0</v>
      </c>
    </row>
    <row r="65" spans="1:16">
      <c r="A65" s="21">
        <v>25207</v>
      </c>
      <c r="B65" s="19">
        <v>3.4</v>
      </c>
      <c r="C65" s="26">
        <v>0.57999999999999996</v>
      </c>
      <c r="D65" s="26">
        <v>0.55862068965517242</v>
      </c>
      <c r="E65" s="26">
        <f t="shared" si="0"/>
        <v>0.42</v>
      </c>
      <c r="F65" s="26">
        <f t="shared" si="1"/>
        <v>0.44137931034482758</v>
      </c>
      <c r="G65" s="19">
        <v>58</v>
      </c>
      <c r="H65" s="19">
        <v>42</v>
      </c>
      <c r="I65" s="14">
        <v>243</v>
      </c>
      <c r="J65" s="14">
        <v>192</v>
      </c>
      <c r="K65" s="14">
        <v>0</v>
      </c>
      <c r="L65" s="22">
        <f t="shared" si="2"/>
        <v>0.37954022988505748</v>
      </c>
      <c r="M65" s="14">
        <v>1</v>
      </c>
      <c r="N65" s="22">
        <f t="shared" si="3"/>
        <v>0.62045977011494247</v>
      </c>
      <c r="O65" s="27">
        <f t="shared" si="4"/>
        <v>0</v>
      </c>
      <c r="P65" s="27">
        <f t="shared" si="5"/>
        <v>0</v>
      </c>
    </row>
    <row r="66" spans="1:16">
      <c r="A66" s="21">
        <v>25208</v>
      </c>
      <c r="B66" s="19">
        <v>3.4</v>
      </c>
      <c r="C66" s="26">
        <v>0.57999999999999996</v>
      </c>
      <c r="D66" s="26">
        <v>0.55862068965517242</v>
      </c>
      <c r="E66" s="26">
        <f t="shared" si="0"/>
        <v>0.42</v>
      </c>
      <c r="F66" s="26">
        <f t="shared" si="1"/>
        <v>0.44137931034482758</v>
      </c>
      <c r="G66" s="19">
        <v>58</v>
      </c>
      <c r="H66" s="19">
        <v>42</v>
      </c>
      <c r="I66" s="14">
        <v>243</v>
      </c>
      <c r="J66" s="14">
        <v>192</v>
      </c>
      <c r="K66" s="14">
        <v>0</v>
      </c>
      <c r="L66" s="22">
        <f t="shared" si="2"/>
        <v>0.37954022988505748</v>
      </c>
      <c r="M66" s="14">
        <v>1</v>
      </c>
      <c r="N66" s="22">
        <f t="shared" si="3"/>
        <v>0.62045977011494247</v>
      </c>
      <c r="O66" s="27">
        <f t="shared" si="4"/>
        <v>0</v>
      </c>
      <c r="P66" s="27">
        <f t="shared" si="5"/>
        <v>0</v>
      </c>
    </row>
    <row r="67" spans="1:16">
      <c r="A67" s="21">
        <v>25209</v>
      </c>
      <c r="B67" s="19">
        <v>3.5</v>
      </c>
      <c r="C67" s="26">
        <v>0.57999999999999996</v>
      </c>
      <c r="D67" s="26">
        <v>0.55862068965517242</v>
      </c>
      <c r="E67" s="26">
        <f t="shared" ref="E67:E130" si="6">H67/100</f>
        <v>0.42</v>
      </c>
      <c r="F67" s="26">
        <f t="shared" ref="F67:F130" si="7">J67/435</f>
        <v>0.44137931034482758</v>
      </c>
      <c r="G67" s="19">
        <v>58</v>
      </c>
      <c r="H67" s="19">
        <v>42</v>
      </c>
      <c r="I67" s="14">
        <v>243</v>
      </c>
      <c r="J67" s="14">
        <v>192</v>
      </c>
      <c r="K67" s="14">
        <v>0</v>
      </c>
      <c r="L67" s="22">
        <f t="shared" ref="L67:L130" si="8">(C67+D67+K67)/3</f>
        <v>0.37954022988505748</v>
      </c>
      <c r="M67" s="14">
        <v>1</v>
      </c>
      <c r="N67" s="22">
        <f t="shared" ref="N67:N130" si="9">(E67+F67+M67)/3</f>
        <v>0.62045977011494247</v>
      </c>
      <c r="O67" s="27">
        <f t="shared" ref="O67:O130" si="10">IF(((IF(C67&gt;0.5,1,0) + IF(D67&gt;0.5,1,0) + K67) = 3), 3,0)</f>
        <v>0</v>
      </c>
      <c r="P67" s="27">
        <f t="shared" ref="P67:P130" si="11">IF(((IF(E67&gt;0.5,1,0) + IF(F67&gt;0.5,1,0) + M67) = 3), 3,0)</f>
        <v>0</v>
      </c>
    </row>
    <row r="68" spans="1:16">
      <c r="A68" s="21">
        <v>25210</v>
      </c>
      <c r="B68" s="19">
        <v>3.5</v>
      </c>
      <c r="C68" s="26">
        <v>0.57999999999999996</v>
      </c>
      <c r="D68" s="26">
        <v>0.55862068965517242</v>
      </c>
      <c r="E68" s="26">
        <f t="shared" si="6"/>
        <v>0.42</v>
      </c>
      <c r="F68" s="26">
        <f t="shared" si="7"/>
        <v>0.44137931034482758</v>
      </c>
      <c r="G68" s="19">
        <v>58</v>
      </c>
      <c r="H68" s="19">
        <v>42</v>
      </c>
      <c r="I68" s="14">
        <v>243</v>
      </c>
      <c r="J68" s="14">
        <v>192</v>
      </c>
      <c r="K68" s="14">
        <v>0</v>
      </c>
      <c r="L68" s="22">
        <f t="shared" si="8"/>
        <v>0.37954022988505748</v>
      </c>
      <c r="M68" s="14">
        <v>1</v>
      </c>
      <c r="N68" s="22">
        <f t="shared" si="9"/>
        <v>0.62045977011494247</v>
      </c>
      <c r="O68" s="27">
        <f t="shared" si="10"/>
        <v>0</v>
      </c>
      <c r="P68" s="27">
        <f t="shared" si="11"/>
        <v>0</v>
      </c>
    </row>
    <row r="69" spans="1:16">
      <c r="A69" s="21">
        <v>25211</v>
      </c>
      <c r="B69" s="19">
        <v>3.5</v>
      </c>
      <c r="C69" s="26">
        <v>0.57999999999999996</v>
      </c>
      <c r="D69" s="26">
        <v>0.55862068965517242</v>
      </c>
      <c r="E69" s="26">
        <f t="shared" si="6"/>
        <v>0.42</v>
      </c>
      <c r="F69" s="26">
        <f t="shared" si="7"/>
        <v>0.44137931034482758</v>
      </c>
      <c r="G69" s="19">
        <v>58</v>
      </c>
      <c r="H69" s="19">
        <v>42</v>
      </c>
      <c r="I69" s="14">
        <v>243</v>
      </c>
      <c r="J69" s="14">
        <v>192</v>
      </c>
      <c r="K69" s="14">
        <v>0</v>
      </c>
      <c r="L69" s="22">
        <f t="shared" si="8"/>
        <v>0.37954022988505748</v>
      </c>
      <c r="M69" s="14">
        <v>1</v>
      </c>
      <c r="N69" s="22">
        <f t="shared" si="9"/>
        <v>0.62045977011494247</v>
      </c>
      <c r="O69" s="27">
        <f t="shared" si="10"/>
        <v>0</v>
      </c>
      <c r="P69" s="27">
        <f t="shared" si="11"/>
        <v>0</v>
      </c>
    </row>
    <row r="70" spans="1:16">
      <c r="A70" s="21">
        <v>25212</v>
      </c>
      <c r="B70" s="19">
        <v>3.7</v>
      </c>
      <c r="C70" s="26">
        <v>0.57999999999999996</v>
      </c>
      <c r="D70" s="26">
        <v>0.55862068965517242</v>
      </c>
      <c r="E70" s="26">
        <f t="shared" si="6"/>
        <v>0.42</v>
      </c>
      <c r="F70" s="26">
        <f t="shared" si="7"/>
        <v>0.44137931034482758</v>
      </c>
      <c r="G70" s="19">
        <v>58</v>
      </c>
      <c r="H70" s="19">
        <v>42</v>
      </c>
      <c r="I70" s="14">
        <v>243</v>
      </c>
      <c r="J70" s="14">
        <v>192</v>
      </c>
      <c r="K70" s="14">
        <v>0</v>
      </c>
      <c r="L70" s="22">
        <f t="shared" si="8"/>
        <v>0.37954022988505748</v>
      </c>
      <c r="M70" s="14">
        <v>1</v>
      </c>
      <c r="N70" s="22">
        <f t="shared" si="9"/>
        <v>0.62045977011494247</v>
      </c>
      <c r="O70" s="27">
        <f t="shared" si="10"/>
        <v>0</v>
      </c>
      <c r="P70" s="27">
        <f t="shared" si="11"/>
        <v>0</v>
      </c>
    </row>
    <row r="71" spans="1:16">
      <c r="A71" s="21">
        <v>25213</v>
      </c>
      <c r="B71" s="19">
        <v>3.7</v>
      </c>
      <c r="C71" s="26">
        <v>0.57999999999999996</v>
      </c>
      <c r="D71" s="26">
        <v>0.55862068965517242</v>
      </c>
      <c r="E71" s="26">
        <f t="shared" si="6"/>
        <v>0.42</v>
      </c>
      <c r="F71" s="26">
        <f t="shared" si="7"/>
        <v>0.44137931034482758</v>
      </c>
      <c r="G71" s="19">
        <v>58</v>
      </c>
      <c r="H71" s="19">
        <v>42</v>
      </c>
      <c r="I71" s="14">
        <v>243</v>
      </c>
      <c r="J71" s="14">
        <v>192</v>
      </c>
      <c r="K71" s="14">
        <v>0</v>
      </c>
      <c r="L71" s="22">
        <f t="shared" si="8"/>
        <v>0.37954022988505748</v>
      </c>
      <c r="M71" s="14">
        <v>1</v>
      </c>
      <c r="N71" s="22">
        <f t="shared" si="9"/>
        <v>0.62045977011494247</v>
      </c>
      <c r="O71" s="27">
        <f t="shared" si="10"/>
        <v>0</v>
      </c>
      <c r="P71" s="27">
        <f t="shared" si="11"/>
        <v>0</v>
      </c>
    </row>
    <row r="72" spans="1:16">
      <c r="A72" s="21">
        <v>25214</v>
      </c>
      <c r="B72" s="19">
        <v>3.5</v>
      </c>
      <c r="C72" s="26">
        <v>0.57999999999999996</v>
      </c>
      <c r="D72" s="26">
        <v>0.55862068965517242</v>
      </c>
      <c r="E72" s="26">
        <f t="shared" si="6"/>
        <v>0.42</v>
      </c>
      <c r="F72" s="26">
        <f t="shared" si="7"/>
        <v>0.44137931034482758</v>
      </c>
      <c r="G72" s="19">
        <v>58</v>
      </c>
      <c r="H72" s="19">
        <v>42</v>
      </c>
      <c r="I72" s="14">
        <v>243</v>
      </c>
      <c r="J72" s="14">
        <v>192</v>
      </c>
      <c r="K72" s="14">
        <v>0</v>
      </c>
      <c r="L72" s="22">
        <f t="shared" si="8"/>
        <v>0.37954022988505748</v>
      </c>
      <c r="M72" s="14">
        <v>1</v>
      </c>
      <c r="N72" s="22">
        <f t="shared" si="9"/>
        <v>0.62045977011494247</v>
      </c>
      <c r="O72" s="27">
        <f t="shared" si="10"/>
        <v>0</v>
      </c>
      <c r="P72" s="27">
        <f t="shared" si="11"/>
        <v>0</v>
      </c>
    </row>
    <row r="73" spans="1:16">
      <c r="A73" s="21">
        <v>25215</v>
      </c>
      <c r="B73" s="19">
        <v>3.5</v>
      </c>
      <c r="C73" s="26">
        <v>0.57999999999999996</v>
      </c>
      <c r="D73" s="26">
        <v>0.55862068965517242</v>
      </c>
      <c r="E73" s="26">
        <f t="shared" si="6"/>
        <v>0.42</v>
      </c>
      <c r="F73" s="26">
        <f t="shared" si="7"/>
        <v>0.44137931034482758</v>
      </c>
      <c r="G73" s="19">
        <v>58</v>
      </c>
      <c r="H73" s="19">
        <v>42</v>
      </c>
      <c r="I73" s="14">
        <v>243</v>
      </c>
      <c r="J73" s="14">
        <v>192</v>
      </c>
      <c r="K73" s="14">
        <v>0</v>
      </c>
      <c r="L73" s="22">
        <f t="shared" si="8"/>
        <v>0.37954022988505748</v>
      </c>
      <c r="M73" s="14">
        <v>1</v>
      </c>
      <c r="N73" s="22">
        <f t="shared" si="9"/>
        <v>0.62045977011494247</v>
      </c>
      <c r="O73" s="27">
        <f t="shared" si="10"/>
        <v>0</v>
      </c>
      <c r="P73" s="27">
        <f t="shared" si="11"/>
        <v>0</v>
      </c>
    </row>
    <row r="74" spans="1:16">
      <c r="A74" s="21">
        <v>25569</v>
      </c>
      <c r="B74" s="19">
        <v>3.9</v>
      </c>
      <c r="C74" s="26">
        <v>0.57999999999999996</v>
      </c>
      <c r="D74" s="26">
        <v>0.55862068965517242</v>
      </c>
      <c r="E74" s="26">
        <f t="shared" si="6"/>
        <v>0.42</v>
      </c>
      <c r="F74" s="26">
        <f t="shared" si="7"/>
        <v>0.44137931034482758</v>
      </c>
      <c r="G74" s="19">
        <v>58</v>
      </c>
      <c r="H74" s="19">
        <v>42</v>
      </c>
      <c r="I74" s="14">
        <v>243</v>
      </c>
      <c r="J74" s="14">
        <v>192</v>
      </c>
      <c r="K74" s="14">
        <v>0</v>
      </c>
      <c r="L74" s="22">
        <f t="shared" si="8"/>
        <v>0.37954022988505748</v>
      </c>
      <c r="M74" s="14">
        <v>1</v>
      </c>
      <c r="N74" s="22">
        <f t="shared" si="9"/>
        <v>0.62045977011494247</v>
      </c>
      <c r="O74" s="27">
        <f t="shared" si="10"/>
        <v>0</v>
      </c>
      <c r="P74" s="27">
        <f t="shared" si="11"/>
        <v>0</v>
      </c>
    </row>
    <row r="75" spans="1:16">
      <c r="A75" s="21">
        <v>25570</v>
      </c>
      <c r="B75" s="19">
        <v>4.2</v>
      </c>
      <c r="C75" s="26">
        <v>0.57999999999999996</v>
      </c>
      <c r="D75" s="26">
        <v>0.55862068965517242</v>
      </c>
      <c r="E75" s="26">
        <f t="shared" si="6"/>
        <v>0.42</v>
      </c>
      <c r="F75" s="26">
        <f t="shared" si="7"/>
        <v>0.44137931034482758</v>
      </c>
      <c r="G75" s="19">
        <v>58</v>
      </c>
      <c r="H75" s="19">
        <v>42</v>
      </c>
      <c r="I75" s="14">
        <v>243</v>
      </c>
      <c r="J75" s="14">
        <v>192</v>
      </c>
      <c r="K75" s="14">
        <v>0</v>
      </c>
      <c r="L75" s="22">
        <f t="shared" si="8"/>
        <v>0.37954022988505748</v>
      </c>
      <c r="M75" s="14">
        <v>1</v>
      </c>
      <c r="N75" s="22">
        <f t="shared" si="9"/>
        <v>0.62045977011494247</v>
      </c>
      <c r="O75" s="27">
        <f t="shared" si="10"/>
        <v>0</v>
      </c>
      <c r="P75" s="27">
        <f t="shared" si="11"/>
        <v>0</v>
      </c>
    </row>
    <row r="76" spans="1:16">
      <c r="A76" s="21">
        <v>25571</v>
      </c>
      <c r="B76" s="19">
        <v>4.4000000000000004</v>
      </c>
      <c r="C76" s="26">
        <v>0.57999999999999996</v>
      </c>
      <c r="D76" s="26">
        <v>0.55862068965517242</v>
      </c>
      <c r="E76" s="26">
        <f t="shared" si="6"/>
        <v>0.42</v>
      </c>
      <c r="F76" s="26">
        <f t="shared" si="7"/>
        <v>0.44137931034482758</v>
      </c>
      <c r="G76" s="19">
        <v>58</v>
      </c>
      <c r="H76" s="19">
        <v>42</v>
      </c>
      <c r="I76" s="14">
        <v>243</v>
      </c>
      <c r="J76" s="14">
        <v>192</v>
      </c>
      <c r="K76" s="14">
        <v>0</v>
      </c>
      <c r="L76" s="22">
        <f t="shared" si="8"/>
        <v>0.37954022988505748</v>
      </c>
      <c r="M76" s="14">
        <v>1</v>
      </c>
      <c r="N76" s="22">
        <f t="shared" si="9"/>
        <v>0.62045977011494247</v>
      </c>
      <c r="O76" s="27">
        <f t="shared" si="10"/>
        <v>0</v>
      </c>
      <c r="P76" s="27">
        <f t="shared" si="11"/>
        <v>0</v>
      </c>
    </row>
    <row r="77" spans="1:16">
      <c r="A77" s="21">
        <v>25572</v>
      </c>
      <c r="B77" s="19">
        <v>4.5999999999999996</v>
      </c>
      <c r="C77" s="26">
        <v>0.57999999999999996</v>
      </c>
      <c r="D77" s="26">
        <v>0.55862068965517242</v>
      </c>
      <c r="E77" s="26">
        <f t="shared" si="6"/>
        <v>0.42</v>
      </c>
      <c r="F77" s="26">
        <f t="shared" si="7"/>
        <v>0.44137931034482758</v>
      </c>
      <c r="G77" s="19">
        <v>58</v>
      </c>
      <c r="H77" s="19">
        <v>42</v>
      </c>
      <c r="I77" s="14">
        <v>243</v>
      </c>
      <c r="J77" s="14">
        <v>192</v>
      </c>
      <c r="K77" s="14">
        <v>0</v>
      </c>
      <c r="L77" s="22">
        <f t="shared" si="8"/>
        <v>0.37954022988505748</v>
      </c>
      <c r="M77" s="14">
        <v>1</v>
      </c>
      <c r="N77" s="22">
        <f t="shared" si="9"/>
        <v>0.62045977011494247</v>
      </c>
      <c r="O77" s="27">
        <f t="shared" si="10"/>
        <v>0</v>
      </c>
      <c r="P77" s="27">
        <f t="shared" si="11"/>
        <v>0</v>
      </c>
    </row>
    <row r="78" spans="1:16">
      <c r="A78" s="21">
        <v>25573</v>
      </c>
      <c r="B78" s="19">
        <v>4.8</v>
      </c>
      <c r="C78" s="26">
        <v>0.57999999999999996</v>
      </c>
      <c r="D78" s="26">
        <v>0.55862068965517242</v>
      </c>
      <c r="E78" s="26">
        <f t="shared" si="6"/>
        <v>0.42</v>
      </c>
      <c r="F78" s="26">
        <f t="shared" si="7"/>
        <v>0.44137931034482758</v>
      </c>
      <c r="G78" s="19">
        <v>58</v>
      </c>
      <c r="H78" s="19">
        <v>42</v>
      </c>
      <c r="I78" s="14">
        <v>243</v>
      </c>
      <c r="J78" s="14">
        <v>192</v>
      </c>
      <c r="K78" s="14">
        <v>0</v>
      </c>
      <c r="L78" s="22">
        <f t="shared" si="8"/>
        <v>0.37954022988505748</v>
      </c>
      <c r="M78" s="14">
        <v>1</v>
      </c>
      <c r="N78" s="22">
        <f t="shared" si="9"/>
        <v>0.62045977011494247</v>
      </c>
      <c r="O78" s="27">
        <f t="shared" si="10"/>
        <v>0</v>
      </c>
      <c r="P78" s="27">
        <f t="shared" si="11"/>
        <v>0</v>
      </c>
    </row>
    <row r="79" spans="1:16">
      <c r="A79" s="21">
        <v>25574</v>
      </c>
      <c r="B79" s="19">
        <v>4.9000000000000004</v>
      </c>
      <c r="C79" s="26">
        <v>0.57999999999999996</v>
      </c>
      <c r="D79" s="26">
        <v>0.55862068965517242</v>
      </c>
      <c r="E79" s="26">
        <f t="shared" si="6"/>
        <v>0.42</v>
      </c>
      <c r="F79" s="26">
        <f t="shared" si="7"/>
        <v>0.44137931034482758</v>
      </c>
      <c r="G79" s="19">
        <v>58</v>
      </c>
      <c r="H79" s="19">
        <v>42</v>
      </c>
      <c r="I79" s="14">
        <v>243</v>
      </c>
      <c r="J79" s="14">
        <v>192</v>
      </c>
      <c r="K79" s="14">
        <v>0</v>
      </c>
      <c r="L79" s="22">
        <f t="shared" si="8"/>
        <v>0.37954022988505748</v>
      </c>
      <c r="M79" s="14">
        <v>1</v>
      </c>
      <c r="N79" s="22">
        <f t="shared" si="9"/>
        <v>0.62045977011494247</v>
      </c>
      <c r="O79" s="27">
        <f t="shared" si="10"/>
        <v>0</v>
      </c>
      <c r="P79" s="27">
        <f t="shared" si="11"/>
        <v>0</v>
      </c>
    </row>
    <row r="80" spans="1:16">
      <c r="A80" s="21">
        <v>25575</v>
      </c>
      <c r="B80" s="19">
        <v>5</v>
      </c>
      <c r="C80" s="26">
        <v>0.57999999999999996</v>
      </c>
      <c r="D80" s="26">
        <v>0.55862068965517242</v>
      </c>
      <c r="E80" s="26">
        <f t="shared" si="6"/>
        <v>0.42</v>
      </c>
      <c r="F80" s="26">
        <f t="shared" si="7"/>
        <v>0.44137931034482758</v>
      </c>
      <c r="G80" s="19">
        <v>58</v>
      </c>
      <c r="H80" s="19">
        <v>42</v>
      </c>
      <c r="I80" s="14">
        <v>243</v>
      </c>
      <c r="J80" s="14">
        <v>192</v>
      </c>
      <c r="K80" s="14">
        <v>0</v>
      </c>
      <c r="L80" s="22">
        <f t="shared" si="8"/>
        <v>0.37954022988505748</v>
      </c>
      <c r="M80" s="14">
        <v>1</v>
      </c>
      <c r="N80" s="22">
        <f t="shared" si="9"/>
        <v>0.62045977011494247</v>
      </c>
      <c r="O80" s="27">
        <f t="shared" si="10"/>
        <v>0</v>
      </c>
      <c r="P80" s="27">
        <f t="shared" si="11"/>
        <v>0</v>
      </c>
    </row>
    <row r="81" spans="1:16">
      <c r="A81" s="21">
        <v>25576</v>
      </c>
      <c r="B81" s="19">
        <v>5.0999999999999996</v>
      </c>
      <c r="C81" s="26">
        <v>0.57999999999999996</v>
      </c>
      <c r="D81" s="26">
        <v>0.55862068965517242</v>
      </c>
      <c r="E81" s="26">
        <f t="shared" si="6"/>
        <v>0.42</v>
      </c>
      <c r="F81" s="26">
        <f t="shared" si="7"/>
        <v>0.44137931034482758</v>
      </c>
      <c r="G81" s="19">
        <v>58</v>
      </c>
      <c r="H81" s="19">
        <v>42</v>
      </c>
      <c r="I81" s="14">
        <v>243</v>
      </c>
      <c r="J81" s="14">
        <v>192</v>
      </c>
      <c r="K81" s="14">
        <v>0</v>
      </c>
      <c r="L81" s="22">
        <f t="shared" si="8"/>
        <v>0.37954022988505748</v>
      </c>
      <c r="M81" s="14">
        <v>1</v>
      </c>
      <c r="N81" s="22">
        <f t="shared" si="9"/>
        <v>0.62045977011494247</v>
      </c>
      <c r="O81" s="27">
        <f t="shared" si="10"/>
        <v>0</v>
      </c>
      <c r="P81" s="27">
        <f t="shared" si="11"/>
        <v>0</v>
      </c>
    </row>
    <row r="82" spans="1:16">
      <c r="A82" s="21">
        <v>25577</v>
      </c>
      <c r="B82" s="19">
        <v>5.4</v>
      </c>
      <c r="C82" s="26">
        <v>0.57999999999999996</v>
      </c>
      <c r="D82" s="26">
        <v>0.55862068965517242</v>
      </c>
      <c r="E82" s="26">
        <f t="shared" si="6"/>
        <v>0.42</v>
      </c>
      <c r="F82" s="26">
        <f t="shared" si="7"/>
        <v>0.44137931034482758</v>
      </c>
      <c r="G82" s="19">
        <v>58</v>
      </c>
      <c r="H82" s="19">
        <v>42</v>
      </c>
      <c r="I82" s="14">
        <v>243</v>
      </c>
      <c r="J82" s="14">
        <v>192</v>
      </c>
      <c r="K82" s="14">
        <v>0</v>
      </c>
      <c r="L82" s="22">
        <f t="shared" si="8"/>
        <v>0.37954022988505748</v>
      </c>
      <c r="M82" s="14">
        <v>1</v>
      </c>
      <c r="N82" s="22">
        <f t="shared" si="9"/>
        <v>0.62045977011494247</v>
      </c>
      <c r="O82" s="27">
        <f t="shared" si="10"/>
        <v>0</v>
      </c>
      <c r="P82" s="27">
        <f t="shared" si="11"/>
        <v>0</v>
      </c>
    </row>
    <row r="83" spans="1:16">
      <c r="A83" s="21">
        <v>25578</v>
      </c>
      <c r="B83" s="19">
        <v>5.5</v>
      </c>
      <c r="C83" s="26">
        <v>0.57999999999999996</v>
      </c>
      <c r="D83" s="26">
        <v>0.55862068965517242</v>
      </c>
      <c r="E83" s="26">
        <f t="shared" si="6"/>
        <v>0.42</v>
      </c>
      <c r="F83" s="26">
        <f t="shared" si="7"/>
        <v>0.44137931034482758</v>
      </c>
      <c r="G83" s="19">
        <v>58</v>
      </c>
      <c r="H83" s="19">
        <v>42</v>
      </c>
      <c r="I83" s="14">
        <v>243</v>
      </c>
      <c r="J83" s="14">
        <v>192</v>
      </c>
      <c r="K83" s="14">
        <v>0</v>
      </c>
      <c r="L83" s="22">
        <f t="shared" si="8"/>
        <v>0.37954022988505748</v>
      </c>
      <c r="M83" s="14">
        <v>1</v>
      </c>
      <c r="N83" s="22">
        <f t="shared" si="9"/>
        <v>0.62045977011494247</v>
      </c>
      <c r="O83" s="27">
        <f t="shared" si="10"/>
        <v>0</v>
      </c>
      <c r="P83" s="27">
        <f t="shared" si="11"/>
        <v>0</v>
      </c>
    </row>
    <row r="84" spans="1:16">
      <c r="A84" s="21">
        <v>25579</v>
      </c>
      <c r="B84" s="19">
        <v>5.9</v>
      </c>
      <c r="C84" s="26">
        <v>0.57999999999999996</v>
      </c>
      <c r="D84" s="26">
        <v>0.55862068965517242</v>
      </c>
      <c r="E84" s="26">
        <f t="shared" si="6"/>
        <v>0.42</v>
      </c>
      <c r="F84" s="26">
        <f t="shared" si="7"/>
        <v>0.44137931034482758</v>
      </c>
      <c r="G84" s="19">
        <v>58</v>
      </c>
      <c r="H84" s="19">
        <v>42</v>
      </c>
      <c r="I84" s="14">
        <v>243</v>
      </c>
      <c r="J84" s="14">
        <v>192</v>
      </c>
      <c r="K84" s="14">
        <v>0</v>
      </c>
      <c r="L84" s="22">
        <f t="shared" si="8"/>
        <v>0.37954022988505748</v>
      </c>
      <c r="M84" s="14">
        <v>1</v>
      </c>
      <c r="N84" s="22">
        <f t="shared" si="9"/>
        <v>0.62045977011494247</v>
      </c>
      <c r="O84" s="27">
        <f t="shared" si="10"/>
        <v>0</v>
      </c>
      <c r="P84" s="27">
        <f t="shared" si="11"/>
        <v>0</v>
      </c>
    </row>
    <row r="85" spans="1:16">
      <c r="A85" s="21">
        <v>25580</v>
      </c>
      <c r="B85" s="19">
        <v>6.1</v>
      </c>
      <c r="C85" s="26">
        <v>0.57999999999999996</v>
      </c>
      <c r="D85" s="26">
        <v>0.55862068965517242</v>
      </c>
      <c r="E85" s="26">
        <f t="shared" si="6"/>
        <v>0.42</v>
      </c>
      <c r="F85" s="26">
        <f t="shared" si="7"/>
        <v>0.44137931034482758</v>
      </c>
      <c r="G85" s="19">
        <v>58</v>
      </c>
      <c r="H85" s="19">
        <v>42</v>
      </c>
      <c r="I85" s="14">
        <v>243</v>
      </c>
      <c r="J85" s="14">
        <v>192</v>
      </c>
      <c r="K85" s="14">
        <v>0</v>
      </c>
      <c r="L85" s="22">
        <f t="shared" si="8"/>
        <v>0.37954022988505748</v>
      </c>
      <c r="M85" s="14">
        <v>1</v>
      </c>
      <c r="N85" s="22">
        <f t="shared" si="9"/>
        <v>0.62045977011494247</v>
      </c>
      <c r="O85" s="27">
        <f t="shared" si="10"/>
        <v>0</v>
      </c>
      <c r="P85" s="27">
        <f t="shared" si="11"/>
        <v>0</v>
      </c>
    </row>
    <row r="86" spans="1:16">
      <c r="A86" s="21">
        <v>25934</v>
      </c>
      <c r="B86" s="19">
        <v>5.9</v>
      </c>
      <c r="C86" s="26">
        <v>0.57999999999999996</v>
      </c>
      <c r="D86" s="26">
        <v>0.55862068965517242</v>
      </c>
      <c r="E86" s="26">
        <f t="shared" si="6"/>
        <v>0.42</v>
      </c>
      <c r="F86" s="26">
        <f t="shared" si="7"/>
        <v>0.44137931034482758</v>
      </c>
      <c r="G86" s="19">
        <v>58</v>
      </c>
      <c r="H86" s="19">
        <v>42</v>
      </c>
      <c r="I86" s="14">
        <v>243</v>
      </c>
      <c r="J86" s="14">
        <v>192</v>
      </c>
      <c r="K86" s="14">
        <v>0</v>
      </c>
      <c r="L86" s="22">
        <f t="shared" si="8"/>
        <v>0.37954022988505748</v>
      </c>
      <c r="M86" s="14">
        <v>1</v>
      </c>
      <c r="N86" s="22">
        <f t="shared" si="9"/>
        <v>0.62045977011494247</v>
      </c>
      <c r="O86" s="27">
        <f t="shared" si="10"/>
        <v>0</v>
      </c>
      <c r="P86" s="27">
        <f t="shared" si="11"/>
        <v>0</v>
      </c>
    </row>
    <row r="87" spans="1:16">
      <c r="A87" s="21">
        <v>25935</v>
      </c>
      <c r="B87" s="19">
        <v>5.9</v>
      </c>
      <c r="C87" s="26">
        <v>0.54</v>
      </c>
      <c r="D87" s="26">
        <v>0.58620689655172409</v>
      </c>
      <c r="E87" s="26">
        <f t="shared" si="6"/>
        <v>0.44</v>
      </c>
      <c r="F87" s="26">
        <f t="shared" si="7"/>
        <v>0.41379310344827586</v>
      </c>
      <c r="G87" s="19">
        <v>54</v>
      </c>
      <c r="H87" s="19">
        <v>44</v>
      </c>
      <c r="I87" s="14">
        <v>255</v>
      </c>
      <c r="J87" s="14">
        <v>180</v>
      </c>
      <c r="K87" s="14">
        <v>0</v>
      </c>
      <c r="L87" s="22">
        <f t="shared" si="8"/>
        <v>0.37540229885057474</v>
      </c>
      <c r="M87" s="14">
        <v>1</v>
      </c>
      <c r="N87" s="22">
        <f t="shared" si="9"/>
        <v>0.61793103448275855</v>
      </c>
      <c r="O87" s="27">
        <f t="shared" si="10"/>
        <v>0</v>
      </c>
      <c r="P87" s="27">
        <f t="shared" si="11"/>
        <v>0</v>
      </c>
    </row>
    <row r="88" spans="1:16">
      <c r="A88" s="21">
        <v>25936</v>
      </c>
      <c r="B88" s="19">
        <v>6</v>
      </c>
      <c r="C88" s="26">
        <v>0.54</v>
      </c>
      <c r="D88" s="26">
        <v>0.58620689655172409</v>
      </c>
      <c r="E88" s="26">
        <f t="shared" si="6"/>
        <v>0.44</v>
      </c>
      <c r="F88" s="26">
        <f t="shared" si="7"/>
        <v>0.41379310344827586</v>
      </c>
      <c r="G88" s="19">
        <v>54</v>
      </c>
      <c r="H88" s="19">
        <v>44</v>
      </c>
      <c r="I88" s="14">
        <v>255</v>
      </c>
      <c r="J88" s="14">
        <v>180</v>
      </c>
      <c r="K88" s="14">
        <v>0</v>
      </c>
      <c r="L88" s="22">
        <f t="shared" si="8"/>
        <v>0.37540229885057474</v>
      </c>
      <c r="M88" s="14">
        <v>1</v>
      </c>
      <c r="N88" s="22">
        <f t="shared" si="9"/>
        <v>0.61793103448275855</v>
      </c>
      <c r="O88" s="27">
        <f t="shared" si="10"/>
        <v>0</v>
      </c>
      <c r="P88" s="27">
        <f t="shared" si="11"/>
        <v>0</v>
      </c>
    </row>
    <row r="89" spans="1:16">
      <c r="A89" s="21">
        <v>25937</v>
      </c>
      <c r="B89" s="19">
        <v>5.9</v>
      </c>
      <c r="C89" s="26">
        <v>0.54</v>
      </c>
      <c r="D89" s="26">
        <v>0.58620689655172409</v>
      </c>
      <c r="E89" s="26">
        <f t="shared" si="6"/>
        <v>0.44</v>
      </c>
      <c r="F89" s="26">
        <f t="shared" si="7"/>
        <v>0.41379310344827586</v>
      </c>
      <c r="G89" s="19">
        <v>54</v>
      </c>
      <c r="H89" s="19">
        <v>44</v>
      </c>
      <c r="I89" s="14">
        <v>255</v>
      </c>
      <c r="J89" s="14">
        <v>180</v>
      </c>
      <c r="K89" s="14">
        <v>0</v>
      </c>
      <c r="L89" s="22">
        <f t="shared" si="8"/>
        <v>0.37540229885057474</v>
      </c>
      <c r="M89" s="14">
        <v>1</v>
      </c>
      <c r="N89" s="22">
        <f t="shared" si="9"/>
        <v>0.61793103448275855</v>
      </c>
      <c r="O89" s="27">
        <f t="shared" si="10"/>
        <v>0</v>
      </c>
      <c r="P89" s="27">
        <f t="shared" si="11"/>
        <v>0</v>
      </c>
    </row>
    <row r="90" spans="1:16">
      <c r="A90" s="21">
        <v>25938</v>
      </c>
      <c r="B90" s="19">
        <v>5.9</v>
      </c>
      <c r="C90" s="26">
        <v>0.54</v>
      </c>
      <c r="D90" s="26">
        <v>0.58620689655172409</v>
      </c>
      <c r="E90" s="26">
        <f t="shared" si="6"/>
        <v>0.44</v>
      </c>
      <c r="F90" s="26">
        <f t="shared" si="7"/>
        <v>0.41379310344827586</v>
      </c>
      <c r="G90" s="19">
        <v>54</v>
      </c>
      <c r="H90" s="19">
        <v>44</v>
      </c>
      <c r="I90" s="14">
        <v>255</v>
      </c>
      <c r="J90" s="14">
        <v>180</v>
      </c>
      <c r="K90" s="14">
        <v>0</v>
      </c>
      <c r="L90" s="22">
        <f t="shared" si="8"/>
        <v>0.37540229885057474</v>
      </c>
      <c r="M90" s="14">
        <v>1</v>
      </c>
      <c r="N90" s="22">
        <f t="shared" si="9"/>
        <v>0.61793103448275855</v>
      </c>
      <c r="O90" s="27">
        <f t="shared" si="10"/>
        <v>0</v>
      </c>
      <c r="P90" s="27">
        <f t="shared" si="11"/>
        <v>0</v>
      </c>
    </row>
    <row r="91" spans="1:16">
      <c r="A91" s="21">
        <v>25939</v>
      </c>
      <c r="B91" s="19">
        <v>5.9</v>
      </c>
      <c r="C91" s="26">
        <v>0.54</v>
      </c>
      <c r="D91" s="26">
        <v>0.58620689655172409</v>
      </c>
      <c r="E91" s="26">
        <f t="shared" si="6"/>
        <v>0.44</v>
      </c>
      <c r="F91" s="26">
        <f t="shared" si="7"/>
        <v>0.41379310344827586</v>
      </c>
      <c r="G91" s="19">
        <v>54</v>
      </c>
      <c r="H91" s="19">
        <v>44</v>
      </c>
      <c r="I91" s="14">
        <v>255</v>
      </c>
      <c r="J91" s="14">
        <v>180</v>
      </c>
      <c r="K91" s="14">
        <v>0</v>
      </c>
      <c r="L91" s="22">
        <f t="shared" si="8"/>
        <v>0.37540229885057474</v>
      </c>
      <c r="M91" s="14">
        <v>1</v>
      </c>
      <c r="N91" s="22">
        <f t="shared" si="9"/>
        <v>0.61793103448275855</v>
      </c>
      <c r="O91" s="27">
        <f t="shared" si="10"/>
        <v>0</v>
      </c>
      <c r="P91" s="27">
        <f t="shared" si="11"/>
        <v>0</v>
      </c>
    </row>
    <row r="92" spans="1:16">
      <c r="A92" s="21">
        <v>25940</v>
      </c>
      <c r="B92" s="19">
        <v>6</v>
      </c>
      <c r="C92" s="26">
        <v>0.54</v>
      </c>
      <c r="D92" s="26">
        <v>0.58620689655172409</v>
      </c>
      <c r="E92" s="26">
        <f t="shared" si="6"/>
        <v>0.44</v>
      </c>
      <c r="F92" s="26">
        <f t="shared" si="7"/>
        <v>0.41379310344827586</v>
      </c>
      <c r="G92" s="19">
        <v>54</v>
      </c>
      <c r="H92" s="19">
        <v>44</v>
      </c>
      <c r="I92" s="14">
        <v>255</v>
      </c>
      <c r="J92" s="14">
        <v>180</v>
      </c>
      <c r="K92" s="14">
        <v>0</v>
      </c>
      <c r="L92" s="22">
        <f t="shared" si="8"/>
        <v>0.37540229885057474</v>
      </c>
      <c r="M92" s="14">
        <v>1</v>
      </c>
      <c r="N92" s="22">
        <f t="shared" si="9"/>
        <v>0.61793103448275855</v>
      </c>
      <c r="O92" s="27">
        <f t="shared" si="10"/>
        <v>0</v>
      </c>
      <c r="P92" s="27">
        <f t="shared" si="11"/>
        <v>0</v>
      </c>
    </row>
    <row r="93" spans="1:16">
      <c r="A93" s="21">
        <v>25941</v>
      </c>
      <c r="B93" s="19">
        <v>6.1</v>
      </c>
      <c r="C93" s="26">
        <v>0.54</v>
      </c>
      <c r="D93" s="26">
        <v>0.58620689655172409</v>
      </c>
      <c r="E93" s="26">
        <f t="shared" si="6"/>
        <v>0.44</v>
      </c>
      <c r="F93" s="26">
        <f t="shared" si="7"/>
        <v>0.41379310344827586</v>
      </c>
      <c r="G93" s="19">
        <v>54</v>
      </c>
      <c r="H93" s="19">
        <v>44</v>
      </c>
      <c r="I93" s="14">
        <v>255</v>
      </c>
      <c r="J93" s="14">
        <v>180</v>
      </c>
      <c r="K93" s="14">
        <v>0</v>
      </c>
      <c r="L93" s="22">
        <f t="shared" si="8"/>
        <v>0.37540229885057474</v>
      </c>
      <c r="M93" s="14">
        <v>1</v>
      </c>
      <c r="N93" s="22">
        <f t="shared" si="9"/>
        <v>0.61793103448275855</v>
      </c>
      <c r="O93" s="27">
        <f t="shared" si="10"/>
        <v>0</v>
      </c>
      <c r="P93" s="27">
        <f t="shared" si="11"/>
        <v>0</v>
      </c>
    </row>
    <row r="94" spans="1:16">
      <c r="A94" s="21">
        <v>25942</v>
      </c>
      <c r="B94" s="19">
        <v>6</v>
      </c>
      <c r="C94" s="26">
        <v>0.54</v>
      </c>
      <c r="D94" s="26">
        <v>0.58620689655172409</v>
      </c>
      <c r="E94" s="26">
        <f t="shared" si="6"/>
        <v>0.44</v>
      </c>
      <c r="F94" s="26">
        <f t="shared" si="7"/>
        <v>0.41379310344827586</v>
      </c>
      <c r="G94" s="19">
        <v>54</v>
      </c>
      <c r="H94" s="19">
        <v>44</v>
      </c>
      <c r="I94" s="14">
        <v>255</v>
      </c>
      <c r="J94" s="14">
        <v>180</v>
      </c>
      <c r="K94" s="14">
        <v>0</v>
      </c>
      <c r="L94" s="22">
        <f t="shared" si="8"/>
        <v>0.37540229885057474</v>
      </c>
      <c r="M94" s="14">
        <v>1</v>
      </c>
      <c r="N94" s="22">
        <f t="shared" si="9"/>
        <v>0.61793103448275855</v>
      </c>
      <c r="O94" s="27">
        <f t="shared" si="10"/>
        <v>0</v>
      </c>
      <c r="P94" s="27">
        <f t="shared" si="11"/>
        <v>0</v>
      </c>
    </row>
    <row r="95" spans="1:16">
      <c r="A95" s="21">
        <v>25943</v>
      </c>
      <c r="B95" s="19">
        <v>5.8</v>
      </c>
      <c r="C95" s="26">
        <v>0.54</v>
      </c>
      <c r="D95" s="26">
        <v>0.58620689655172409</v>
      </c>
      <c r="E95" s="26">
        <f t="shared" si="6"/>
        <v>0.44</v>
      </c>
      <c r="F95" s="26">
        <f t="shared" si="7"/>
        <v>0.41379310344827586</v>
      </c>
      <c r="G95" s="19">
        <v>54</v>
      </c>
      <c r="H95" s="19">
        <v>44</v>
      </c>
      <c r="I95" s="14">
        <v>255</v>
      </c>
      <c r="J95" s="14">
        <v>180</v>
      </c>
      <c r="K95" s="14">
        <v>0</v>
      </c>
      <c r="L95" s="22">
        <f t="shared" si="8"/>
        <v>0.37540229885057474</v>
      </c>
      <c r="M95" s="14">
        <v>1</v>
      </c>
      <c r="N95" s="22">
        <f t="shared" si="9"/>
        <v>0.61793103448275855</v>
      </c>
      <c r="O95" s="27">
        <f t="shared" si="10"/>
        <v>0</v>
      </c>
      <c r="P95" s="27">
        <f t="shared" si="11"/>
        <v>0</v>
      </c>
    </row>
    <row r="96" spans="1:16">
      <c r="A96" s="21">
        <v>25944</v>
      </c>
      <c r="B96" s="19">
        <v>6</v>
      </c>
      <c r="C96" s="26">
        <v>0.54</v>
      </c>
      <c r="D96" s="26">
        <v>0.58620689655172409</v>
      </c>
      <c r="E96" s="26">
        <f t="shared" si="6"/>
        <v>0.44</v>
      </c>
      <c r="F96" s="26">
        <f t="shared" si="7"/>
        <v>0.41379310344827586</v>
      </c>
      <c r="G96" s="19">
        <v>54</v>
      </c>
      <c r="H96" s="19">
        <v>44</v>
      </c>
      <c r="I96" s="14">
        <v>255</v>
      </c>
      <c r="J96" s="14">
        <v>180</v>
      </c>
      <c r="K96" s="14">
        <v>0</v>
      </c>
      <c r="L96" s="22">
        <f t="shared" si="8"/>
        <v>0.37540229885057474</v>
      </c>
      <c r="M96" s="14">
        <v>1</v>
      </c>
      <c r="N96" s="22">
        <f t="shared" si="9"/>
        <v>0.61793103448275855</v>
      </c>
      <c r="O96" s="27">
        <f t="shared" si="10"/>
        <v>0</v>
      </c>
      <c r="P96" s="27">
        <f t="shared" si="11"/>
        <v>0</v>
      </c>
    </row>
    <row r="97" spans="1:16">
      <c r="A97" s="21">
        <v>25945</v>
      </c>
      <c r="B97" s="19">
        <v>6</v>
      </c>
      <c r="C97" s="26">
        <v>0.54</v>
      </c>
      <c r="D97" s="26">
        <v>0.58620689655172409</v>
      </c>
      <c r="E97" s="26">
        <f t="shared" si="6"/>
        <v>0.44</v>
      </c>
      <c r="F97" s="26">
        <f t="shared" si="7"/>
        <v>0.41379310344827586</v>
      </c>
      <c r="G97" s="19">
        <v>54</v>
      </c>
      <c r="H97" s="19">
        <v>44</v>
      </c>
      <c r="I97" s="14">
        <v>255</v>
      </c>
      <c r="J97" s="14">
        <v>180</v>
      </c>
      <c r="K97" s="14">
        <v>0</v>
      </c>
      <c r="L97" s="22">
        <f t="shared" si="8"/>
        <v>0.37540229885057474</v>
      </c>
      <c r="M97" s="14">
        <v>1</v>
      </c>
      <c r="N97" s="22">
        <f t="shared" si="9"/>
        <v>0.61793103448275855</v>
      </c>
      <c r="O97" s="27">
        <f t="shared" si="10"/>
        <v>0</v>
      </c>
      <c r="P97" s="27">
        <f t="shared" si="11"/>
        <v>0</v>
      </c>
    </row>
    <row r="98" spans="1:16">
      <c r="A98" s="21">
        <v>26299</v>
      </c>
      <c r="B98" s="19">
        <v>5.8</v>
      </c>
      <c r="C98" s="26">
        <v>0.54</v>
      </c>
      <c r="D98" s="26">
        <v>0.58620689655172409</v>
      </c>
      <c r="E98" s="26">
        <f t="shared" si="6"/>
        <v>0.44</v>
      </c>
      <c r="F98" s="26">
        <f t="shared" si="7"/>
        <v>0.41379310344827586</v>
      </c>
      <c r="G98" s="19">
        <v>54</v>
      </c>
      <c r="H98" s="19">
        <v>44</v>
      </c>
      <c r="I98" s="14">
        <v>255</v>
      </c>
      <c r="J98" s="14">
        <v>180</v>
      </c>
      <c r="K98" s="14">
        <v>0</v>
      </c>
      <c r="L98" s="22">
        <f t="shared" si="8"/>
        <v>0.37540229885057474</v>
      </c>
      <c r="M98" s="14">
        <v>1</v>
      </c>
      <c r="N98" s="22">
        <f t="shared" si="9"/>
        <v>0.61793103448275855</v>
      </c>
      <c r="O98" s="27">
        <f t="shared" si="10"/>
        <v>0</v>
      </c>
      <c r="P98" s="27">
        <f t="shared" si="11"/>
        <v>0</v>
      </c>
    </row>
    <row r="99" spans="1:16">
      <c r="A99" s="21">
        <v>26300</v>
      </c>
      <c r="B99" s="19">
        <v>5.7</v>
      </c>
      <c r="C99" s="26">
        <v>0.54</v>
      </c>
      <c r="D99" s="26">
        <v>0.58620689655172409</v>
      </c>
      <c r="E99" s="26">
        <f t="shared" si="6"/>
        <v>0.44</v>
      </c>
      <c r="F99" s="26">
        <f t="shared" si="7"/>
        <v>0.41379310344827586</v>
      </c>
      <c r="G99" s="19">
        <v>54</v>
      </c>
      <c r="H99" s="19">
        <v>44</v>
      </c>
      <c r="I99" s="14">
        <v>255</v>
      </c>
      <c r="J99" s="14">
        <v>180</v>
      </c>
      <c r="K99" s="14">
        <v>0</v>
      </c>
      <c r="L99" s="22">
        <f t="shared" si="8"/>
        <v>0.37540229885057474</v>
      </c>
      <c r="M99" s="14">
        <v>1</v>
      </c>
      <c r="N99" s="22">
        <f t="shared" si="9"/>
        <v>0.61793103448275855</v>
      </c>
      <c r="O99" s="27">
        <f t="shared" si="10"/>
        <v>0</v>
      </c>
      <c r="P99" s="27">
        <f t="shared" si="11"/>
        <v>0</v>
      </c>
    </row>
    <row r="100" spans="1:16">
      <c r="A100" s="21">
        <v>26301</v>
      </c>
      <c r="B100" s="19">
        <v>5.8</v>
      </c>
      <c r="C100" s="26">
        <v>0.54</v>
      </c>
      <c r="D100" s="26">
        <v>0.58620689655172409</v>
      </c>
      <c r="E100" s="26">
        <f t="shared" si="6"/>
        <v>0.44</v>
      </c>
      <c r="F100" s="26">
        <f t="shared" si="7"/>
        <v>0.41379310344827586</v>
      </c>
      <c r="G100" s="19">
        <v>54</v>
      </c>
      <c r="H100" s="19">
        <v>44</v>
      </c>
      <c r="I100" s="14">
        <v>255</v>
      </c>
      <c r="J100" s="14">
        <v>180</v>
      </c>
      <c r="K100" s="14">
        <v>0</v>
      </c>
      <c r="L100" s="22">
        <f t="shared" si="8"/>
        <v>0.37540229885057474</v>
      </c>
      <c r="M100" s="14">
        <v>1</v>
      </c>
      <c r="N100" s="22">
        <f t="shared" si="9"/>
        <v>0.61793103448275855</v>
      </c>
      <c r="O100" s="27">
        <f t="shared" si="10"/>
        <v>0</v>
      </c>
      <c r="P100" s="27">
        <f t="shared" si="11"/>
        <v>0</v>
      </c>
    </row>
    <row r="101" spans="1:16">
      <c r="A101" s="21">
        <v>26302</v>
      </c>
      <c r="B101" s="19">
        <v>5.7</v>
      </c>
      <c r="C101" s="26">
        <v>0.54</v>
      </c>
      <c r="D101" s="26">
        <v>0.58620689655172409</v>
      </c>
      <c r="E101" s="26">
        <f t="shared" si="6"/>
        <v>0.44</v>
      </c>
      <c r="F101" s="26">
        <f t="shared" si="7"/>
        <v>0.41379310344827586</v>
      </c>
      <c r="G101" s="19">
        <v>54</v>
      </c>
      <c r="H101" s="19">
        <v>44</v>
      </c>
      <c r="I101" s="14">
        <v>255</v>
      </c>
      <c r="J101" s="14">
        <v>180</v>
      </c>
      <c r="K101" s="14">
        <v>0</v>
      </c>
      <c r="L101" s="22">
        <f t="shared" si="8"/>
        <v>0.37540229885057474</v>
      </c>
      <c r="M101" s="14">
        <v>1</v>
      </c>
      <c r="N101" s="22">
        <f t="shared" si="9"/>
        <v>0.61793103448275855</v>
      </c>
      <c r="O101" s="27">
        <f t="shared" si="10"/>
        <v>0</v>
      </c>
      <c r="P101" s="27">
        <f t="shared" si="11"/>
        <v>0</v>
      </c>
    </row>
    <row r="102" spans="1:16">
      <c r="A102" s="21">
        <v>26303</v>
      </c>
      <c r="B102" s="19">
        <v>5.7</v>
      </c>
      <c r="C102" s="26">
        <v>0.54</v>
      </c>
      <c r="D102" s="26">
        <v>0.58620689655172409</v>
      </c>
      <c r="E102" s="26">
        <f t="shared" si="6"/>
        <v>0.44</v>
      </c>
      <c r="F102" s="26">
        <f t="shared" si="7"/>
        <v>0.41379310344827586</v>
      </c>
      <c r="G102" s="19">
        <v>54</v>
      </c>
      <c r="H102" s="19">
        <v>44</v>
      </c>
      <c r="I102" s="14">
        <v>255</v>
      </c>
      <c r="J102" s="14">
        <v>180</v>
      </c>
      <c r="K102" s="14">
        <v>0</v>
      </c>
      <c r="L102" s="22">
        <f t="shared" si="8"/>
        <v>0.37540229885057474</v>
      </c>
      <c r="M102" s="14">
        <v>1</v>
      </c>
      <c r="N102" s="22">
        <f t="shared" si="9"/>
        <v>0.61793103448275855</v>
      </c>
      <c r="O102" s="27">
        <f t="shared" si="10"/>
        <v>0</v>
      </c>
      <c r="P102" s="27">
        <f t="shared" si="11"/>
        <v>0</v>
      </c>
    </row>
    <row r="103" spans="1:16">
      <c r="A103" s="21">
        <v>26304</v>
      </c>
      <c r="B103" s="19">
        <v>5.7</v>
      </c>
      <c r="C103" s="26">
        <v>0.54</v>
      </c>
      <c r="D103" s="26">
        <v>0.58620689655172409</v>
      </c>
      <c r="E103" s="26">
        <f t="shared" si="6"/>
        <v>0.44</v>
      </c>
      <c r="F103" s="26">
        <f t="shared" si="7"/>
        <v>0.41379310344827586</v>
      </c>
      <c r="G103" s="19">
        <v>54</v>
      </c>
      <c r="H103" s="19">
        <v>44</v>
      </c>
      <c r="I103" s="14">
        <v>255</v>
      </c>
      <c r="J103" s="14">
        <v>180</v>
      </c>
      <c r="K103" s="14">
        <v>0</v>
      </c>
      <c r="L103" s="22">
        <f t="shared" si="8"/>
        <v>0.37540229885057474</v>
      </c>
      <c r="M103" s="14">
        <v>1</v>
      </c>
      <c r="N103" s="22">
        <f t="shared" si="9"/>
        <v>0.61793103448275855</v>
      </c>
      <c r="O103" s="27">
        <f t="shared" si="10"/>
        <v>0</v>
      </c>
      <c r="P103" s="27">
        <f t="shared" si="11"/>
        <v>0</v>
      </c>
    </row>
    <row r="104" spans="1:16">
      <c r="A104" s="21">
        <v>26305</v>
      </c>
      <c r="B104" s="19">
        <v>5.6</v>
      </c>
      <c r="C104" s="26">
        <v>0.54</v>
      </c>
      <c r="D104" s="26">
        <v>0.58620689655172409</v>
      </c>
      <c r="E104" s="26">
        <f t="shared" si="6"/>
        <v>0.44</v>
      </c>
      <c r="F104" s="26">
        <f t="shared" si="7"/>
        <v>0.41379310344827586</v>
      </c>
      <c r="G104" s="19">
        <v>54</v>
      </c>
      <c r="H104" s="19">
        <v>44</v>
      </c>
      <c r="I104" s="14">
        <v>255</v>
      </c>
      <c r="J104" s="14">
        <v>180</v>
      </c>
      <c r="K104" s="14">
        <v>0</v>
      </c>
      <c r="L104" s="22">
        <f t="shared" si="8"/>
        <v>0.37540229885057474</v>
      </c>
      <c r="M104" s="14">
        <v>1</v>
      </c>
      <c r="N104" s="22">
        <f t="shared" si="9"/>
        <v>0.61793103448275855</v>
      </c>
      <c r="O104" s="27">
        <f t="shared" si="10"/>
        <v>0</v>
      </c>
      <c r="P104" s="27">
        <f t="shared" si="11"/>
        <v>0</v>
      </c>
    </row>
    <row r="105" spans="1:16">
      <c r="A105" s="21">
        <v>26306</v>
      </c>
      <c r="B105" s="19">
        <v>5.6</v>
      </c>
      <c r="C105" s="26">
        <v>0.54</v>
      </c>
      <c r="D105" s="26">
        <v>0.58620689655172409</v>
      </c>
      <c r="E105" s="26">
        <f t="shared" si="6"/>
        <v>0.44</v>
      </c>
      <c r="F105" s="26">
        <f t="shared" si="7"/>
        <v>0.41379310344827586</v>
      </c>
      <c r="G105" s="19">
        <v>54</v>
      </c>
      <c r="H105" s="19">
        <v>44</v>
      </c>
      <c r="I105" s="14">
        <v>255</v>
      </c>
      <c r="J105" s="14">
        <v>180</v>
      </c>
      <c r="K105" s="14">
        <v>0</v>
      </c>
      <c r="L105" s="22">
        <f t="shared" si="8"/>
        <v>0.37540229885057474</v>
      </c>
      <c r="M105" s="14">
        <v>1</v>
      </c>
      <c r="N105" s="22">
        <f t="shared" si="9"/>
        <v>0.61793103448275855</v>
      </c>
      <c r="O105" s="27">
        <f t="shared" si="10"/>
        <v>0</v>
      </c>
      <c r="P105" s="27">
        <f t="shared" si="11"/>
        <v>0</v>
      </c>
    </row>
    <row r="106" spans="1:16">
      <c r="A106" s="21">
        <v>26307</v>
      </c>
      <c r="B106" s="19">
        <v>5.5</v>
      </c>
      <c r="C106" s="26">
        <v>0.54</v>
      </c>
      <c r="D106" s="26">
        <v>0.58620689655172409</v>
      </c>
      <c r="E106" s="26">
        <f t="shared" si="6"/>
        <v>0.44</v>
      </c>
      <c r="F106" s="26">
        <f t="shared" si="7"/>
        <v>0.41379310344827586</v>
      </c>
      <c r="G106" s="19">
        <v>54</v>
      </c>
      <c r="H106" s="19">
        <v>44</v>
      </c>
      <c r="I106" s="14">
        <v>255</v>
      </c>
      <c r="J106" s="14">
        <v>180</v>
      </c>
      <c r="K106" s="14">
        <v>0</v>
      </c>
      <c r="L106" s="22">
        <f t="shared" si="8"/>
        <v>0.37540229885057474</v>
      </c>
      <c r="M106" s="14">
        <v>1</v>
      </c>
      <c r="N106" s="22">
        <f t="shared" si="9"/>
        <v>0.61793103448275855</v>
      </c>
      <c r="O106" s="27">
        <f t="shared" si="10"/>
        <v>0</v>
      </c>
      <c r="P106" s="27">
        <f t="shared" si="11"/>
        <v>0</v>
      </c>
    </row>
    <row r="107" spans="1:16">
      <c r="A107" s="21">
        <v>26308</v>
      </c>
      <c r="B107" s="19">
        <v>5.6</v>
      </c>
      <c r="C107" s="26">
        <v>0.54</v>
      </c>
      <c r="D107" s="26">
        <v>0.58620689655172409</v>
      </c>
      <c r="E107" s="26">
        <f t="shared" si="6"/>
        <v>0.44</v>
      </c>
      <c r="F107" s="26">
        <f t="shared" si="7"/>
        <v>0.41379310344827586</v>
      </c>
      <c r="G107" s="19">
        <v>54</v>
      </c>
      <c r="H107" s="19">
        <v>44</v>
      </c>
      <c r="I107" s="14">
        <v>255</v>
      </c>
      <c r="J107" s="14">
        <v>180</v>
      </c>
      <c r="K107" s="14">
        <v>0</v>
      </c>
      <c r="L107" s="22">
        <f t="shared" si="8"/>
        <v>0.37540229885057474</v>
      </c>
      <c r="M107" s="14">
        <v>1</v>
      </c>
      <c r="N107" s="22">
        <f t="shared" si="9"/>
        <v>0.61793103448275855</v>
      </c>
      <c r="O107" s="27">
        <f t="shared" si="10"/>
        <v>0</v>
      </c>
      <c r="P107" s="27">
        <f t="shared" si="11"/>
        <v>0</v>
      </c>
    </row>
    <row r="108" spans="1:16">
      <c r="A108" s="21">
        <v>26309</v>
      </c>
      <c r="B108" s="19">
        <v>5.3</v>
      </c>
      <c r="C108" s="26">
        <v>0.54</v>
      </c>
      <c r="D108" s="26">
        <v>0.58620689655172409</v>
      </c>
      <c r="E108" s="26">
        <f t="shared" si="6"/>
        <v>0.44</v>
      </c>
      <c r="F108" s="26">
        <f t="shared" si="7"/>
        <v>0.41379310344827586</v>
      </c>
      <c r="G108" s="19">
        <v>54</v>
      </c>
      <c r="H108" s="19">
        <v>44</v>
      </c>
      <c r="I108" s="14">
        <v>255</v>
      </c>
      <c r="J108" s="14">
        <v>180</v>
      </c>
      <c r="K108" s="14">
        <v>0</v>
      </c>
      <c r="L108" s="22">
        <f t="shared" si="8"/>
        <v>0.37540229885057474</v>
      </c>
      <c r="M108" s="14">
        <v>1</v>
      </c>
      <c r="N108" s="22">
        <f t="shared" si="9"/>
        <v>0.61793103448275855</v>
      </c>
      <c r="O108" s="27">
        <f t="shared" si="10"/>
        <v>0</v>
      </c>
      <c r="P108" s="27">
        <f t="shared" si="11"/>
        <v>0</v>
      </c>
    </row>
    <row r="109" spans="1:16">
      <c r="A109" s="21">
        <v>26310</v>
      </c>
      <c r="B109" s="19">
        <v>5.2</v>
      </c>
      <c r="C109" s="26">
        <v>0.54</v>
      </c>
      <c r="D109" s="26">
        <v>0.58620689655172409</v>
      </c>
      <c r="E109" s="26">
        <f t="shared" si="6"/>
        <v>0.44</v>
      </c>
      <c r="F109" s="26">
        <f t="shared" si="7"/>
        <v>0.41379310344827586</v>
      </c>
      <c r="G109" s="19">
        <v>54</v>
      </c>
      <c r="H109" s="19">
        <v>44</v>
      </c>
      <c r="I109" s="14">
        <v>255</v>
      </c>
      <c r="J109" s="14">
        <v>180</v>
      </c>
      <c r="K109" s="14">
        <v>0</v>
      </c>
      <c r="L109" s="22">
        <f t="shared" si="8"/>
        <v>0.37540229885057474</v>
      </c>
      <c r="M109" s="14">
        <v>1</v>
      </c>
      <c r="N109" s="22">
        <f t="shared" si="9"/>
        <v>0.61793103448275855</v>
      </c>
      <c r="O109" s="27">
        <f t="shared" si="10"/>
        <v>0</v>
      </c>
      <c r="P109" s="27">
        <f t="shared" si="11"/>
        <v>0</v>
      </c>
    </row>
    <row r="110" spans="1:16">
      <c r="A110" s="21">
        <v>26665</v>
      </c>
      <c r="B110" s="19">
        <v>4.9000000000000004</v>
      </c>
      <c r="C110" s="26">
        <v>0.54</v>
      </c>
      <c r="D110" s="26">
        <v>0.58620689655172409</v>
      </c>
      <c r="E110" s="26">
        <f t="shared" si="6"/>
        <v>0.44</v>
      </c>
      <c r="F110" s="26">
        <f t="shared" si="7"/>
        <v>0.41379310344827586</v>
      </c>
      <c r="G110" s="19">
        <v>54</v>
      </c>
      <c r="H110" s="19">
        <v>44</v>
      </c>
      <c r="I110" s="14">
        <v>255</v>
      </c>
      <c r="J110" s="14">
        <v>180</v>
      </c>
      <c r="K110" s="14">
        <v>0</v>
      </c>
      <c r="L110" s="22">
        <f t="shared" si="8"/>
        <v>0.37540229885057474</v>
      </c>
      <c r="M110" s="14">
        <v>1</v>
      </c>
      <c r="N110" s="22">
        <f t="shared" si="9"/>
        <v>0.61793103448275855</v>
      </c>
      <c r="O110" s="27">
        <f t="shared" si="10"/>
        <v>0</v>
      </c>
      <c r="P110" s="27">
        <f t="shared" si="11"/>
        <v>0</v>
      </c>
    </row>
    <row r="111" spans="1:16">
      <c r="A111" s="21">
        <v>26666</v>
      </c>
      <c r="B111" s="19">
        <v>5</v>
      </c>
      <c r="C111" s="26">
        <v>0.56000000000000005</v>
      </c>
      <c r="D111" s="26">
        <v>0.55632183908045973</v>
      </c>
      <c r="E111" s="26">
        <f t="shared" si="6"/>
        <v>0.42</v>
      </c>
      <c r="F111" s="26">
        <f t="shared" si="7"/>
        <v>0.44137931034482758</v>
      </c>
      <c r="G111" s="19">
        <v>56</v>
      </c>
      <c r="H111" s="19">
        <v>42</v>
      </c>
      <c r="I111" s="14">
        <v>242</v>
      </c>
      <c r="J111" s="14">
        <v>192</v>
      </c>
      <c r="K111" s="14">
        <v>0</v>
      </c>
      <c r="L111" s="22">
        <f t="shared" si="8"/>
        <v>0.37210727969348661</v>
      </c>
      <c r="M111" s="14">
        <v>1</v>
      </c>
      <c r="N111" s="22">
        <f t="shared" si="9"/>
        <v>0.62045977011494247</v>
      </c>
      <c r="O111" s="27">
        <f t="shared" si="10"/>
        <v>0</v>
      </c>
      <c r="P111" s="27">
        <f t="shared" si="11"/>
        <v>0</v>
      </c>
    </row>
    <row r="112" spans="1:16">
      <c r="A112" s="21">
        <v>26667</v>
      </c>
      <c r="B112" s="19">
        <v>4.9000000000000004</v>
      </c>
      <c r="C112" s="26">
        <v>0.56000000000000005</v>
      </c>
      <c r="D112" s="26">
        <v>0.55632183908045973</v>
      </c>
      <c r="E112" s="26">
        <f t="shared" si="6"/>
        <v>0.42</v>
      </c>
      <c r="F112" s="26">
        <f t="shared" si="7"/>
        <v>0.44137931034482758</v>
      </c>
      <c r="G112" s="19">
        <v>56</v>
      </c>
      <c r="H112" s="19">
        <v>42</v>
      </c>
      <c r="I112" s="14">
        <v>242</v>
      </c>
      <c r="J112" s="14">
        <v>192</v>
      </c>
      <c r="K112" s="14">
        <v>0</v>
      </c>
      <c r="L112" s="22">
        <f t="shared" si="8"/>
        <v>0.37210727969348661</v>
      </c>
      <c r="M112" s="14">
        <v>1</v>
      </c>
      <c r="N112" s="22">
        <f t="shared" si="9"/>
        <v>0.62045977011494247</v>
      </c>
      <c r="O112" s="27">
        <f t="shared" si="10"/>
        <v>0</v>
      </c>
      <c r="P112" s="27">
        <f t="shared" si="11"/>
        <v>0</v>
      </c>
    </row>
    <row r="113" spans="1:16">
      <c r="A113" s="21">
        <v>26668</v>
      </c>
      <c r="B113" s="19">
        <v>5</v>
      </c>
      <c r="C113" s="26">
        <v>0.56000000000000005</v>
      </c>
      <c r="D113" s="26">
        <v>0.55632183908045973</v>
      </c>
      <c r="E113" s="26">
        <f t="shared" si="6"/>
        <v>0.42</v>
      </c>
      <c r="F113" s="26">
        <f t="shared" si="7"/>
        <v>0.44137931034482758</v>
      </c>
      <c r="G113" s="19">
        <v>56</v>
      </c>
      <c r="H113" s="19">
        <v>42</v>
      </c>
      <c r="I113" s="14">
        <v>242</v>
      </c>
      <c r="J113" s="14">
        <v>192</v>
      </c>
      <c r="K113" s="14">
        <v>0</v>
      </c>
      <c r="L113" s="22">
        <f t="shared" si="8"/>
        <v>0.37210727969348661</v>
      </c>
      <c r="M113" s="14">
        <v>1</v>
      </c>
      <c r="N113" s="22">
        <f t="shared" si="9"/>
        <v>0.62045977011494247</v>
      </c>
      <c r="O113" s="27">
        <f t="shared" si="10"/>
        <v>0</v>
      </c>
      <c r="P113" s="27">
        <f t="shared" si="11"/>
        <v>0</v>
      </c>
    </row>
    <row r="114" spans="1:16">
      <c r="A114" s="21">
        <v>26669</v>
      </c>
      <c r="B114" s="19">
        <v>4.9000000000000004</v>
      </c>
      <c r="C114" s="26">
        <v>0.56000000000000005</v>
      </c>
      <c r="D114" s="26">
        <v>0.55632183908045973</v>
      </c>
      <c r="E114" s="26">
        <f t="shared" si="6"/>
        <v>0.42</v>
      </c>
      <c r="F114" s="26">
        <f t="shared" si="7"/>
        <v>0.44137931034482758</v>
      </c>
      <c r="G114" s="19">
        <v>56</v>
      </c>
      <c r="H114" s="19">
        <v>42</v>
      </c>
      <c r="I114" s="14">
        <v>242</v>
      </c>
      <c r="J114" s="14">
        <v>192</v>
      </c>
      <c r="K114" s="14">
        <v>0</v>
      </c>
      <c r="L114" s="22">
        <f t="shared" si="8"/>
        <v>0.37210727969348661</v>
      </c>
      <c r="M114" s="14">
        <v>1</v>
      </c>
      <c r="N114" s="22">
        <f t="shared" si="9"/>
        <v>0.62045977011494247</v>
      </c>
      <c r="O114" s="27">
        <f t="shared" si="10"/>
        <v>0</v>
      </c>
      <c r="P114" s="27">
        <f t="shared" si="11"/>
        <v>0</v>
      </c>
    </row>
    <row r="115" spans="1:16">
      <c r="A115" s="21">
        <v>26670</v>
      </c>
      <c r="B115" s="19">
        <v>4.9000000000000004</v>
      </c>
      <c r="C115" s="26">
        <v>0.56000000000000005</v>
      </c>
      <c r="D115" s="26">
        <v>0.55632183908045973</v>
      </c>
      <c r="E115" s="26">
        <f t="shared" si="6"/>
        <v>0.42</v>
      </c>
      <c r="F115" s="26">
        <f t="shared" si="7"/>
        <v>0.44137931034482758</v>
      </c>
      <c r="G115" s="19">
        <v>56</v>
      </c>
      <c r="H115" s="19">
        <v>42</v>
      </c>
      <c r="I115" s="14">
        <v>242</v>
      </c>
      <c r="J115" s="14">
        <v>192</v>
      </c>
      <c r="K115" s="14">
        <v>0</v>
      </c>
      <c r="L115" s="22">
        <f t="shared" si="8"/>
        <v>0.37210727969348661</v>
      </c>
      <c r="M115" s="14">
        <v>1</v>
      </c>
      <c r="N115" s="22">
        <f t="shared" si="9"/>
        <v>0.62045977011494247</v>
      </c>
      <c r="O115" s="27">
        <f t="shared" si="10"/>
        <v>0</v>
      </c>
      <c r="P115" s="27">
        <f t="shared" si="11"/>
        <v>0</v>
      </c>
    </row>
    <row r="116" spans="1:16">
      <c r="A116" s="21">
        <v>26671</v>
      </c>
      <c r="B116" s="19">
        <v>4.8</v>
      </c>
      <c r="C116" s="26">
        <v>0.56000000000000005</v>
      </c>
      <c r="D116" s="26">
        <v>0.55632183908045973</v>
      </c>
      <c r="E116" s="26">
        <f t="shared" si="6"/>
        <v>0.42</v>
      </c>
      <c r="F116" s="26">
        <f t="shared" si="7"/>
        <v>0.44137931034482758</v>
      </c>
      <c r="G116" s="19">
        <v>56</v>
      </c>
      <c r="H116" s="19">
        <v>42</v>
      </c>
      <c r="I116" s="14">
        <v>242</v>
      </c>
      <c r="J116" s="14">
        <v>192</v>
      </c>
      <c r="K116" s="14">
        <v>0</v>
      </c>
      <c r="L116" s="22">
        <f t="shared" si="8"/>
        <v>0.37210727969348661</v>
      </c>
      <c r="M116" s="14">
        <v>1</v>
      </c>
      <c r="N116" s="22">
        <f t="shared" si="9"/>
        <v>0.62045977011494247</v>
      </c>
      <c r="O116" s="27">
        <f t="shared" si="10"/>
        <v>0</v>
      </c>
      <c r="P116" s="27">
        <f t="shared" si="11"/>
        <v>0</v>
      </c>
    </row>
    <row r="117" spans="1:16">
      <c r="A117" s="21">
        <v>26672</v>
      </c>
      <c r="B117" s="19">
        <v>4.8</v>
      </c>
      <c r="C117" s="26">
        <v>0.56000000000000005</v>
      </c>
      <c r="D117" s="26">
        <v>0.55632183908045973</v>
      </c>
      <c r="E117" s="26">
        <f t="shared" si="6"/>
        <v>0.42</v>
      </c>
      <c r="F117" s="26">
        <f t="shared" si="7"/>
        <v>0.44137931034482758</v>
      </c>
      <c r="G117" s="19">
        <v>56</v>
      </c>
      <c r="H117" s="19">
        <v>42</v>
      </c>
      <c r="I117" s="14">
        <v>242</v>
      </c>
      <c r="J117" s="14">
        <v>192</v>
      </c>
      <c r="K117" s="14">
        <v>0</v>
      </c>
      <c r="L117" s="22">
        <f t="shared" si="8"/>
        <v>0.37210727969348661</v>
      </c>
      <c r="M117" s="14">
        <v>1</v>
      </c>
      <c r="N117" s="22">
        <f t="shared" si="9"/>
        <v>0.62045977011494247</v>
      </c>
      <c r="O117" s="27">
        <f t="shared" si="10"/>
        <v>0</v>
      </c>
      <c r="P117" s="27">
        <f t="shared" si="11"/>
        <v>0</v>
      </c>
    </row>
    <row r="118" spans="1:16">
      <c r="A118" s="21">
        <v>26673</v>
      </c>
      <c r="B118" s="19">
        <v>4.8</v>
      </c>
      <c r="C118" s="26">
        <v>0.56000000000000005</v>
      </c>
      <c r="D118" s="26">
        <v>0.55632183908045973</v>
      </c>
      <c r="E118" s="26">
        <f t="shared" si="6"/>
        <v>0.42</v>
      </c>
      <c r="F118" s="26">
        <f t="shared" si="7"/>
        <v>0.44137931034482758</v>
      </c>
      <c r="G118" s="19">
        <v>56</v>
      </c>
      <c r="H118" s="19">
        <v>42</v>
      </c>
      <c r="I118" s="14">
        <v>242</v>
      </c>
      <c r="J118" s="14">
        <v>192</v>
      </c>
      <c r="K118" s="14">
        <v>0</v>
      </c>
      <c r="L118" s="22">
        <f t="shared" si="8"/>
        <v>0.37210727969348661</v>
      </c>
      <c r="M118" s="14">
        <v>1</v>
      </c>
      <c r="N118" s="22">
        <f t="shared" si="9"/>
        <v>0.62045977011494247</v>
      </c>
      <c r="O118" s="27">
        <f t="shared" si="10"/>
        <v>0</v>
      </c>
      <c r="P118" s="27">
        <f t="shared" si="11"/>
        <v>0</v>
      </c>
    </row>
    <row r="119" spans="1:16">
      <c r="A119" s="21">
        <v>26674</v>
      </c>
      <c r="B119" s="19">
        <v>4.5999999999999996</v>
      </c>
      <c r="C119" s="26">
        <v>0.56000000000000005</v>
      </c>
      <c r="D119" s="26">
        <v>0.55632183908045973</v>
      </c>
      <c r="E119" s="26">
        <f t="shared" si="6"/>
        <v>0.42</v>
      </c>
      <c r="F119" s="26">
        <f t="shared" si="7"/>
        <v>0.44137931034482758</v>
      </c>
      <c r="G119" s="19">
        <v>56</v>
      </c>
      <c r="H119" s="19">
        <v>42</v>
      </c>
      <c r="I119" s="14">
        <v>242</v>
      </c>
      <c r="J119" s="14">
        <v>192</v>
      </c>
      <c r="K119" s="14">
        <v>0</v>
      </c>
      <c r="L119" s="22">
        <f t="shared" si="8"/>
        <v>0.37210727969348661</v>
      </c>
      <c r="M119" s="14">
        <v>1</v>
      </c>
      <c r="N119" s="22">
        <f t="shared" si="9"/>
        <v>0.62045977011494247</v>
      </c>
      <c r="O119" s="27">
        <f t="shared" si="10"/>
        <v>0</v>
      </c>
      <c r="P119" s="27">
        <f t="shared" si="11"/>
        <v>0</v>
      </c>
    </row>
    <row r="120" spans="1:16">
      <c r="A120" s="21">
        <v>26675</v>
      </c>
      <c r="B120" s="19">
        <v>4.8</v>
      </c>
      <c r="C120" s="26">
        <v>0.56000000000000005</v>
      </c>
      <c r="D120" s="26">
        <v>0.55632183908045973</v>
      </c>
      <c r="E120" s="26">
        <f t="shared" si="6"/>
        <v>0.42</v>
      </c>
      <c r="F120" s="26">
        <f t="shared" si="7"/>
        <v>0.44137931034482758</v>
      </c>
      <c r="G120" s="19">
        <v>56</v>
      </c>
      <c r="H120" s="19">
        <v>42</v>
      </c>
      <c r="I120" s="14">
        <v>242</v>
      </c>
      <c r="J120" s="14">
        <v>192</v>
      </c>
      <c r="K120" s="14">
        <v>0</v>
      </c>
      <c r="L120" s="22">
        <f t="shared" si="8"/>
        <v>0.37210727969348661</v>
      </c>
      <c r="M120" s="14">
        <v>1</v>
      </c>
      <c r="N120" s="22">
        <f t="shared" si="9"/>
        <v>0.62045977011494247</v>
      </c>
      <c r="O120" s="27">
        <f t="shared" si="10"/>
        <v>0</v>
      </c>
      <c r="P120" s="27">
        <f t="shared" si="11"/>
        <v>0</v>
      </c>
    </row>
    <row r="121" spans="1:16">
      <c r="A121" s="21">
        <v>26676</v>
      </c>
      <c r="B121" s="19">
        <v>4.9000000000000004</v>
      </c>
      <c r="C121" s="26">
        <v>0.56000000000000005</v>
      </c>
      <c r="D121" s="26">
        <v>0.55632183908045973</v>
      </c>
      <c r="E121" s="26">
        <f t="shared" si="6"/>
        <v>0.42</v>
      </c>
      <c r="F121" s="26">
        <f t="shared" si="7"/>
        <v>0.44137931034482758</v>
      </c>
      <c r="G121" s="19">
        <v>56</v>
      </c>
      <c r="H121" s="19">
        <v>42</v>
      </c>
      <c r="I121" s="14">
        <v>242</v>
      </c>
      <c r="J121" s="14">
        <v>192</v>
      </c>
      <c r="K121" s="14">
        <v>0</v>
      </c>
      <c r="L121" s="22">
        <f t="shared" si="8"/>
        <v>0.37210727969348661</v>
      </c>
      <c r="M121" s="14">
        <v>1</v>
      </c>
      <c r="N121" s="22">
        <f t="shared" si="9"/>
        <v>0.62045977011494247</v>
      </c>
      <c r="O121" s="27">
        <f t="shared" si="10"/>
        <v>0</v>
      </c>
      <c r="P121" s="27">
        <f t="shared" si="11"/>
        <v>0</v>
      </c>
    </row>
    <row r="122" spans="1:16">
      <c r="A122" s="21">
        <v>27030</v>
      </c>
      <c r="B122" s="19">
        <v>5.0999999999999996</v>
      </c>
      <c r="C122" s="26">
        <v>0.56000000000000005</v>
      </c>
      <c r="D122" s="26">
        <v>0.55632183908045973</v>
      </c>
      <c r="E122" s="26">
        <f t="shared" si="6"/>
        <v>0.42</v>
      </c>
      <c r="F122" s="26">
        <f t="shared" si="7"/>
        <v>0.44137931034482758</v>
      </c>
      <c r="G122" s="19">
        <v>56</v>
      </c>
      <c r="H122" s="19">
        <v>42</v>
      </c>
      <c r="I122" s="14">
        <v>242</v>
      </c>
      <c r="J122" s="14">
        <v>192</v>
      </c>
      <c r="K122" s="14">
        <v>0</v>
      </c>
      <c r="L122" s="22">
        <f t="shared" si="8"/>
        <v>0.37210727969348661</v>
      </c>
      <c r="M122" s="14">
        <v>1</v>
      </c>
      <c r="N122" s="22">
        <f t="shared" si="9"/>
        <v>0.62045977011494247</v>
      </c>
      <c r="O122" s="27">
        <f t="shared" si="10"/>
        <v>0</v>
      </c>
      <c r="P122" s="27">
        <f t="shared" si="11"/>
        <v>0</v>
      </c>
    </row>
    <row r="123" spans="1:16">
      <c r="A123" s="21">
        <v>27031</v>
      </c>
      <c r="B123" s="19">
        <v>5.2</v>
      </c>
      <c r="C123" s="26">
        <v>0.56000000000000005</v>
      </c>
      <c r="D123" s="26">
        <v>0.55632183908045973</v>
      </c>
      <c r="E123" s="26">
        <f t="shared" si="6"/>
        <v>0.42</v>
      </c>
      <c r="F123" s="26">
        <f t="shared" si="7"/>
        <v>0.44137931034482758</v>
      </c>
      <c r="G123" s="19">
        <v>56</v>
      </c>
      <c r="H123" s="19">
        <v>42</v>
      </c>
      <c r="I123" s="14">
        <v>242</v>
      </c>
      <c r="J123" s="14">
        <v>192</v>
      </c>
      <c r="K123" s="14">
        <v>0</v>
      </c>
      <c r="L123" s="22">
        <f t="shared" si="8"/>
        <v>0.37210727969348661</v>
      </c>
      <c r="M123" s="14">
        <v>1</v>
      </c>
      <c r="N123" s="22">
        <f t="shared" si="9"/>
        <v>0.62045977011494247</v>
      </c>
      <c r="O123" s="27">
        <f t="shared" si="10"/>
        <v>0</v>
      </c>
      <c r="P123" s="27">
        <f t="shared" si="11"/>
        <v>0</v>
      </c>
    </row>
    <row r="124" spans="1:16">
      <c r="A124" s="21">
        <v>27032</v>
      </c>
      <c r="B124" s="19">
        <v>5.0999999999999996</v>
      </c>
      <c r="C124" s="26">
        <v>0.56000000000000005</v>
      </c>
      <c r="D124" s="26">
        <v>0.55632183908045973</v>
      </c>
      <c r="E124" s="26">
        <f t="shared" si="6"/>
        <v>0.42</v>
      </c>
      <c r="F124" s="26">
        <f t="shared" si="7"/>
        <v>0.44137931034482758</v>
      </c>
      <c r="G124" s="19">
        <v>56</v>
      </c>
      <c r="H124" s="19">
        <v>42</v>
      </c>
      <c r="I124" s="14">
        <v>242</v>
      </c>
      <c r="J124" s="14">
        <v>192</v>
      </c>
      <c r="K124" s="14">
        <v>0</v>
      </c>
      <c r="L124" s="22">
        <f t="shared" si="8"/>
        <v>0.37210727969348661</v>
      </c>
      <c r="M124" s="14">
        <v>1</v>
      </c>
      <c r="N124" s="22">
        <f t="shared" si="9"/>
        <v>0.62045977011494247</v>
      </c>
      <c r="O124" s="27">
        <f t="shared" si="10"/>
        <v>0</v>
      </c>
      <c r="P124" s="27">
        <f t="shared" si="11"/>
        <v>0</v>
      </c>
    </row>
    <row r="125" spans="1:16">
      <c r="A125" s="21">
        <v>27033</v>
      </c>
      <c r="B125" s="19">
        <v>5.0999999999999996</v>
      </c>
      <c r="C125" s="26">
        <v>0.56000000000000005</v>
      </c>
      <c r="D125" s="26">
        <v>0.55632183908045973</v>
      </c>
      <c r="E125" s="26">
        <f t="shared" si="6"/>
        <v>0.42</v>
      </c>
      <c r="F125" s="26">
        <f t="shared" si="7"/>
        <v>0.44137931034482758</v>
      </c>
      <c r="G125" s="19">
        <v>56</v>
      </c>
      <c r="H125" s="19">
        <v>42</v>
      </c>
      <c r="I125" s="14">
        <v>242</v>
      </c>
      <c r="J125" s="14">
        <v>192</v>
      </c>
      <c r="K125" s="14">
        <v>0</v>
      </c>
      <c r="L125" s="22">
        <f t="shared" si="8"/>
        <v>0.37210727969348661</v>
      </c>
      <c r="M125" s="14">
        <v>1</v>
      </c>
      <c r="N125" s="22">
        <f t="shared" si="9"/>
        <v>0.62045977011494247</v>
      </c>
      <c r="O125" s="27">
        <f t="shared" si="10"/>
        <v>0</v>
      </c>
      <c r="P125" s="27">
        <f t="shared" si="11"/>
        <v>0</v>
      </c>
    </row>
    <row r="126" spans="1:16">
      <c r="A126" s="21">
        <v>27034</v>
      </c>
      <c r="B126" s="19">
        <v>5.0999999999999996</v>
      </c>
      <c r="C126" s="26">
        <v>0.56000000000000005</v>
      </c>
      <c r="D126" s="26">
        <v>0.55632183908045973</v>
      </c>
      <c r="E126" s="26">
        <f t="shared" si="6"/>
        <v>0.42</v>
      </c>
      <c r="F126" s="26">
        <f t="shared" si="7"/>
        <v>0.44137931034482758</v>
      </c>
      <c r="G126" s="19">
        <v>56</v>
      </c>
      <c r="H126" s="19">
        <v>42</v>
      </c>
      <c r="I126" s="14">
        <v>242</v>
      </c>
      <c r="J126" s="14">
        <v>192</v>
      </c>
      <c r="K126" s="14">
        <v>0</v>
      </c>
      <c r="L126" s="22">
        <f t="shared" si="8"/>
        <v>0.37210727969348661</v>
      </c>
      <c r="M126" s="14">
        <v>1</v>
      </c>
      <c r="N126" s="22">
        <f t="shared" si="9"/>
        <v>0.62045977011494247</v>
      </c>
      <c r="O126" s="27">
        <f t="shared" si="10"/>
        <v>0</v>
      </c>
      <c r="P126" s="27">
        <f t="shared" si="11"/>
        <v>0</v>
      </c>
    </row>
    <row r="127" spans="1:16">
      <c r="A127" s="21">
        <v>27035</v>
      </c>
      <c r="B127" s="19">
        <v>5.4</v>
      </c>
      <c r="C127" s="26">
        <v>0.56000000000000005</v>
      </c>
      <c r="D127" s="26">
        <v>0.55632183908045973</v>
      </c>
      <c r="E127" s="26">
        <f t="shared" si="6"/>
        <v>0.42</v>
      </c>
      <c r="F127" s="26">
        <f t="shared" si="7"/>
        <v>0.44137931034482758</v>
      </c>
      <c r="G127" s="19">
        <v>56</v>
      </c>
      <c r="H127" s="19">
        <v>42</v>
      </c>
      <c r="I127" s="14">
        <v>242</v>
      </c>
      <c r="J127" s="14">
        <v>192</v>
      </c>
      <c r="K127" s="14">
        <v>0</v>
      </c>
      <c r="L127" s="22">
        <f t="shared" si="8"/>
        <v>0.37210727969348661</v>
      </c>
      <c r="M127" s="14">
        <v>1</v>
      </c>
      <c r="N127" s="22">
        <f t="shared" si="9"/>
        <v>0.62045977011494247</v>
      </c>
      <c r="O127" s="27">
        <f t="shared" si="10"/>
        <v>0</v>
      </c>
      <c r="P127" s="27">
        <f t="shared" si="11"/>
        <v>0</v>
      </c>
    </row>
    <row r="128" spans="1:16">
      <c r="A128" s="21">
        <v>27036</v>
      </c>
      <c r="B128" s="19">
        <v>5.5</v>
      </c>
      <c r="C128" s="26">
        <v>0.56000000000000005</v>
      </c>
      <c r="D128" s="26">
        <v>0.55632183908045973</v>
      </c>
      <c r="E128" s="26">
        <f t="shared" si="6"/>
        <v>0.42</v>
      </c>
      <c r="F128" s="26">
        <f t="shared" si="7"/>
        <v>0.44137931034482758</v>
      </c>
      <c r="G128" s="19">
        <v>56</v>
      </c>
      <c r="H128" s="19">
        <v>42</v>
      </c>
      <c r="I128" s="14">
        <v>242</v>
      </c>
      <c r="J128" s="14">
        <v>192</v>
      </c>
      <c r="K128" s="14">
        <v>0</v>
      </c>
      <c r="L128" s="22">
        <f t="shared" si="8"/>
        <v>0.37210727969348661</v>
      </c>
      <c r="M128" s="14">
        <v>1</v>
      </c>
      <c r="N128" s="22">
        <f t="shared" si="9"/>
        <v>0.62045977011494247</v>
      </c>
      <c r="O128" s="27">
        <f t="shared" si="10"/>
        <v>0</v>
      </c>
      <c r="P128" s="27">
        <f t="shared" si="11"/>
        <v>0</v>
      </c>
    </row>
    <row r="129" spans="1:16">
      <c r="A129" s="21">
        <v>27037</v>
      </c>
      <c r="B129" s="19">
        <v>5.5</v>
      </c>
      <c r="C129" s="26">
        <v>0.56000000000000005</v>
      </c>
      <c r="D129" s="26">
        <v>0.55632183908045973</v>
      </c>
      <c r="E129" s="26">
        <f t="shared" si="6"/>
        <v>0.42</v>
      </c>
      <c r="F129" s="26">
        <f t="shared" si="7"/>
        <v>0.44137931034482758</v>
      </c>
      <c r="G129" s="19">
        <v>56</v>
      </c>
      <c r="H129" s="19">
        <v>42</v>
      </c>
      <c r="I129" s="14">
        <v>242</v>
      </c>
      <c r="J129" s="14">
        <v>192</v>
      </c>
      <c r="K129" s="14">
        <v>0</v>
      </c>
      <c r="L129" s="22">
        <f t="shared" si="8"/>
        <v>0.37210727969348661</v>
      </c>
      <c r="M129" s="14">
        <v>1</v>
      </c>
      <c r="N129" s="22">
        <f t="shared" si="9"/>
        <v>0.62045977011494247</v>
      </c>
      <c r="O129" s="27">
        <f t="shared" si="10"/>
        <v>0</v>
      </c>
      <c r="P129" s="27">
        <f t="shared" si="11"/>
        <v>0</v>
      </c>
    </row>
    <row r="130" spans="1:16">
      <c r="A130" s="21">
        <v>27038</v>
      </c>
      <c r="B130" s="19">
        <v>5.9</v>
      </c>
      <c r="C130" s="26">
        <v>0.56000000000000005</v>
      </c>
      <c r="D130" s="26">
        <v>0.55632183908045973</v>
      </c>
      <c r="E130" s="26">
        <f t="shared" si="6"/>
        <v>0.42</v>
      </c>
      <c r="F130" s="26">
        <f t="shared" si="7"/>
        <v>0.44137931034482758</v>
      </c>
      <c r="G130" s="19">
        <v>56</v>
      </c>
      <c r="H130" s="19">
        <v>42</v>
      </c>
      <c r="I130" s="14">
        <v>242</v>
      </c>
      <c r="J130" s="14">
        <v>192</v>
      </c>
      <c r="K130" s="14">
        <v>0</v>
      </c>
      <c r="L130" s="22">
        <f t="shared" si="8"/>
        <v>0.37210727969348661</v>
      </c>
      <c r="M130" s="14">
        <v>1</v>
      </c>
      <c r="N130" s="22">
        <f t="shared" si="9"/>
        <v>0.62045977011494247</v>
      </c>
      <c r="O130" s="27">
        <f t="shared" si="10"/>
        <v>0</v>
      </c>
      <c r="P130" s="27">
        <f t="shared" si="11"/>
        <v>0</v>
      </c>
    </row>
    <row r="131" spans="1:16">
      <c r="A131" s="21">
        <v>27039</v>
      </c>
      <c r="B131" s="19">
        <v>6</v>
      </c>
      <c r="C131" s="26">
        <v>0.56000000000000005</v>
      </c>
      <c r="D131" s="26">
        <v>0.55632183908045973</v>
      </c>
      <c r="E131" s="26">
        <f t="shared" ref="E131:E194" si="12">H131/100</f>
        <v>0.42</v>
      </c>
      <c r="F131" s="26">
        <f t="shared" ref="F131:F194" si="13">J131/435</f>
        <v>0.44137931034482758</v>
      </c>
      <c r="G131" s="19">
        <v>56</v>
      </c>
      <c r="H131" s="19">
        <v>42</v>
      </c>
      <c r="I131" s="14">
        <v>242</v>
      </c>
      <c r="J131" s="14">
        <v>192</v>
      </c>
      <c r="K131" s="14">
        <v>0</v>
      </c>
      <c r="L131" s="22">
        <f t="shared" ref="L131:L194" si="14">(C131+D131+K131)/3</f>
        <v>0.37210727969348661</v>
      </c>
      <c r="M131" s="14">
        <v>1</v>
      </c>
      <c r="N131" s="22">
        <f t="shared" ref="N131:N194" si="15">(E131+F131+M131)/3</f>
        <v>0.62045977011494247</v>
      </c>
      <c r="O131" s="27">
        <f t="shared" ref="O131:O194" si="16">IF(((IF(C131&gt;0.5,1,0) + IF(D131&gt;0.5,1,0) + K131) = 3), 3,0)</f>
        <v>0</v>
      </c>
      <c r="P131" s="27">
        <f t="shared" ref="P131:P194" si="17">IF(((IF(E131&gt;0.5,1,0) + IF(F131&gt;0.5,1,0) + M131) = 3), 3,0)</f>
        <v>0</v>
      </c>
    </row>
    <row r="132" spans="1:16">
      <c r="A132" s="21">
        <v>27040</v>
      </c>
      <c r="B132" s="19">
        <v>6.6</v>
      </c>
      <c r="C132" s="26">
        <v>0.56000000000000005</v>
      </c>
      <c r="D132" s="26">
        <v>0.55632183908045973</v>
      </c>
      <c r="E132" s="26">
        <f t="shared" si="12"/>
        <v>0.42</v>
      </c>
      <c r="F132" s="26">
        <f t="shared" si="13"/>
        <v>0.44137931034482758</v>
      </c>
      <c r="G132" s="19">
        <v>56</v>
      </c>
      <c r="H132" s="19">
        <v>42</v>
      </c>
      <c r="I132" s="14">
        <v>242</v>
      </c>
      <c r="J132" s="14">
        <v>192</v>
      </c>
      <c r="K132" s="14">
        <v>0</v>
      </c>
      <c r="L132" s="22">
        <f t="shared" si="14"/>
        <v>0.37210727969348661</v>
      </c>
      <c r="M132" s="14">
        <v>1</v>
      </c>
      <c r="N132" s="22">
        <f t="shared" si="15"/>
        <v>0.62045977011494247</v>
      </c>
      <c r="O132" s="27">
        <f t="shared" si="16"/>
        <v>0</v>
      </c>
      <c r="P132" s="27">
        <f t="shared" si="17"/>
        <v>0</v>
      </c>
    </row>
    <row r="133" spans="1:16">
      <c r="A133" s="21">
        <v>27041</v>
      </c>
      <c r="B133" s="19">
        <v>7.2</v>
      </c>
      <c r="C133" s="26">
        <v>0.56000000000000005</v>
      </c>
      <c r="D133" s="26">
        <v>0.55632183908045973</v>
      </c>
      <c r="E133" s="26">
        <f t="shared" si="12"/>
        <v>0.42</v>
      </c>
      <c r="F133" s="26">
        <f t="shared" si="13"/>
        <v>0.44137931034482758</v>
      </c>
      <c r="G133" s="19">
        <v>56</v>
      </c>
      <c r="H133" s="19">
        <v>42</v>
      </c>
      <c r="I133" s="14">
        <v>242</v>
      </c>
      <c r="J133" s="14">
        <v>192</v>
      </c>
      <c r="K133" s="14">
        <v>0</v>
      </c>
      <c r="L133" s="22">
        <f t="shared" si="14"/>
        <v>0.37210727969348661</v>
      </c>
      <c r="M133" s="14">
        <v>1</v>
      </c>
      <c r="N133" s="22">
        <f t="shared" si="15"/>
        <v>0.62045977011494247</v>
      </c>
      <c r="O133" s="27">
        <f t="shared" si="16"/>
        <v>0</v>
      </c>
      <c r="P133" s="27">
        <f t="shared" si="17"/>
        <v>0</v>
      </c>
    </row>
    <row r="134" spans="1:16">
      <c r="A134" s="21">
        <v>27395</v>
      </c>
      <c r="B134" s="19">
        <v>8.1</v>
      </c>
      <c r="C134" s="26">
        <v>0.56000000000000005</v>
      </c>
      <c r="D134" s="26">
        <v>0.55632183908045973</v>
      </c>
      <c r="E134" s="26">
        <f t="shared" si="12"/>
        <v>0.42</v>
      </c>
      <c r="F134" s="26">
        <f t="shared" si="13"/>
        <v>0.44137931034482758</v>
      </c>
      <c r="G134" s="19">
        <v>56</v>
      </c>
      <c r="H134" s="19">
        <v>42</v>
      </c>
      <c r="I134" s="14">
        <v>242</v>
      </c>
      <c r="J134" s="14">
        <v>192</v>
      </c>
      <c r="K134" s="14">
        <v>0</v>
      </c>
      <c r="L134" s="22">
        <f t="shared" si="14"/>
        <v>0.37210727969348661</v>
      </c>
      <c r="M134" s="14">
        <v>1</v>
      </c>
      <c r="N134" s="22">
        <f t="shared" si="15"/>
        <v>0.62045977011494247</v>
      </c>
      <c r="O134" s="27">
        <f t="shared" si="16"/>
        <v>0</v>
      </c>
      <c r="P134" s="27">
        <f t="shared" si="17"/>
        <v>0</v>
      </c>
    </row>
    <row r="135" spans="1:16">
      <c r="A135" s="21">
        <v>27396</v>
      </c>
      <c r="B135" s="19">
        <v>8.1</v>
      </c>
      <c r="C135" s="26">
        <v>0.61</v>
      </c>
      <c r="D135" s="26">
        <v>0.66896551724137931</v>
      </c>
      <c r="E135" s="26">
        <f t="shared" si="12"/>
        <v>0.37</v>
      </c>
      <c r="F135" s="26">
        <f t="shared" si="13"/>
        <v>0.33103448275862069</v>
      </c>
      <c r="G135" s="19">
        <v>61</v>
      </c>
      <c r="H135" s="19">
        <v>37</v>
      </c>
      <c r="I135" s="14">
        <v>291</v>
      </c>
      <c r="J135" s="14">
        <v>144</v>
      </c>
      <c r="K135" s="14">
        <v>0</v>
      </c>
      <c r="L135" s="22">
        <f t="shared" si="14"/>
        <v>0.42632183908045979</v>
      </c>
      <c r="M135" s="14">
        <v>1</v>
      </c>
      <c r="N135" s="22">
        <f t="shared" si="15"/>
        <v>0.56701149425287356</v>
      </c>
      <c r="O135" s="27">
        <f t="shared" si="16"/>
        <v>0</v>
      </c>
      <c r="P135" s="27">
        <f t="shared" si="17"/>
        <v>0</v>
      </c>
    </row>
    <row r="136" spans="1:16">
      <c r="A136" s="21">
        <v>27397</v>
      </c>
      <c r="B136" s="19">
        <v>8.6</v>
      </c>
      <c r="C136" s="26">
        <v>0.61</v>
      </c>
      <c r="D136" s="26">
        <v>0.66896551724137931</v>
      </c>
      <c r="E136" s="26">
        <f t="shared" si="12"/>
        <v>0.37</v>
      </c>
      <c r="F136" s="26">
        <f t="shared" si="13"/>
        <v>0.33103448275862069</v>
      </c>
      <c r="G136" s="19">
        <v>61</v>
      </c>
      <c r="H136" s="19">
        <v>37</v>
      </c>
      <c r="I136" s="14">
        <v>291</v>
      </c>
      <c r="J136" s="14">
        <v>144</v>
      </c>
      <c r="K136" s="14">
        <v>0</v>
      </c>
      <c r="L136" s="22">
        <f t="shared" si="14"/>
        <v>0.42632183908045979</v>
      </c>
      <c r="M136" s="14">
        <v>1</v>
      </c>
      <c r="N136" s="22">
        <f t="shared" si="15"/>
        <v>0.56701149425287356</v>
      </c>
      <c r="O136" s="27">
        <f t="shared" si="16"/>
        <v>0</v>
      </c>
      <c r="P136" s="27">
        <f t="shared" si="17"/>
        <v>0</v>
      </c>
    </row>
    <row r="137" spans="1:16">
      <c r="A137" s="21">
        <v>27398</v>
      </c>
      <c r="B137" s="19">
        <v>8.8000000000000007</v>
      </c>
      <c r="C137" s="26">
        <v>0.61</v>
      </c>
      <c r="D137" s="26">
        <v>0.66896551724137931</v>
      </c>
      <c r="E137" s="26">
        <f t="shared" si="12"/>
        <v>0.37</v>
      </c>
      <c r="F137" s="26">
        <f t="shared" si="13"/>
        <v>0.33103448275862069</v>
      </c>
      <c r="G137" s="19">
        <v>61</v>
      </c>
      <c r="H137" s="19">
        <v>37</v>
      </c>
      <c r="I137" s="14">
        <v>291</v>
      </c>
      <c r="J137" s="14">
        <v>144</v>
      </c>
      <c r="K137" s="14">
        <v>0</v>
      </c>
      <c r="L137" s="22">
        <f t="shared" si="14"/>
        <v>0.42632183908045979</v>
      </c>
      <c r="M137" s="14">
        <v>1</v>
      </c>
      <c r="N137" s="22">
        <f t="shared" si="15"/>
        <v>0.56701149425287356</v>
      </c>
      <c r="O137" s="27">
        <f t="shared" si="16"/>
        <v>0</v>
      </c>
      <c r="P137" s="27">
        <f t="shared" si="17"/>
        <v>0</v>
      </c>
    </row>
    <row r="138" spans="1:16">
      <c r="A138" s="21">
        <v>27399</v>
      </c>
      <c r="B138" s="19">
        <v>9</v>
      </c>
      <c r="C138" s="26">
        <v>0.61</v>
      </c>
      <c r="D138" s="26">
        <v>0.66896551724137931</v>
      </c>
      <c r="E138" s="26">
        <f t="shared" si="12"/>
        <v>0.37</v>
      </c>
      <c r="F138" s="26">
        <f t="shared" si="13"/>
        <v>0.33103448275862069</v>
      </c>
      <c r="G138" s="19">
        <v>61</v>
      </c>
      <c r="H138" s="19">
        <v>37</v>
      </c>
      <c r="I138" s="14">
        <v>291</v>
      </c>
      <c r="J138" s="14">
        <v>144</v>
      </c>
      <c r="K138" s="14">
        <v>0</v>
      </c>
      <c r="L138" s="22">
        <f t="shared" si="14"/>
        <v>0.42632183908045979</v>
      </c>
      <c r="M138" s="14">
        <v>1</v>
      </c>
      <c r="N138" s="22">
        <f t="shared" si="15"/>
        <v>0.56701149425287356</v>
      </c>
      <c r="O138" s="27">
        <f t="shared" si="16"/>
        <v>0</v>
      </c>
      <c r="P138" s="27">
        <f t="shared" si="17"/>
        <v>0</v>
      </c>
    </row>
    <row r="139" spans="1:16">
      <c r="A139" s="21">
        <v>27400</v>
      </c>
      <c r="B139" s="19">
        <v>8.8000000000000007</v>
      </c>
      <c r="C139" s="26">
        <v>0.61</v>
      </c>
      <c r="D139" s="26">
        <v>0.66896551724137931</v>
      </c>
      <c r="E139" s="26">
        <f t="shared" si="12"/>
        <v>0.37</v>
      </c>
      <c r="F139" s="26">
        <f t="shared" si="13"/>
        <v>0.33103448275862069</v>
      </c>
      <c r="G139" s="19">
        <v>61</v>
      </c>
      <c r="H139" s="19">
        <v>37</v>
      </c>
      <c r="I139" s="14">
        <v>291</v>
      </c>
      <c r="J139" s="14">
        <v>144</v>
      </c>
      <c r="K139" s="14">
        <v>0</v>
      </c>
      <c r="L139" s="22">
        <f t="shared" si="14"/>
        <v>0.42632183908045979</v>
      </c>
      <c r="M139" s="14">
        <v>1</v>
      </c>
      <c r="N139" s="22">
        <f t="shared" si="15"/>
        <v>0.56701149425287356</v>
      </c>
      <c r="O139" s="27">
        <f t="shared" si="16"/>
        <v>0</v>
      </c>
      <c r="P139" s="27">
        <f t="shared" si="17"/>
        <v>0</v>
      </c>
    </row>
    <row r="140" spans="1:16">
      <c r="A140" s="21">
        <v>27401</v>
      </c>
      <c r="B140" s="19">
        <v>8.6</v>
      </c>
      <c r="C140" s="26">
        <v>0.61</v>
      </c>
      <c r="D140" s="26">
        <v>0.66896551724137931</v>
      </c>
      <c r="E140" s="26">
        <f t="shared" si="12"/>
        <v>0.37</v>
      </c>
      <c r="F140" s="26">
        <f t="shared" si="13"/>
        <v>0.33103448275862069</v>
      </c>
      <c r="G140" s="19">
        <v>61</v>
      </c>
      <c r="H140" s="19">
        <v>37</v>
      </c>
      <c r="I140" s="14">
        <v>291</v>
      </c>
      <c r="J140" s="14">
        <v>144</v>
      </c>
      <c r="K140" s="14">
        <v>0</v>
      </c>
      <c r="L140" s="22">
        <f t="shared" si="14"/>
        <v>0.42632183908045979</v>
      </c>
      <c r="M140" s="14">
        <v>1</v>
      </c>
      <c r="N140" s="22">
        <f t="shared" si="15"/>
        <v>0.56701149425287356</v>
      </c>
      <c r="O140" s="27">
        <f t="shared" si="16"/>
        <v>0</v>
      </c>
      <c r="P140" s="27">
        <f t="shared" si="17"/>
        <v>0</v>
      </c>
    </row>
    <row r="141" spans="1:16">
      <c r="A141" s="21">
        <v>27402</v>
      </c>
      <c r="B141" s="19">
        <v>8.4</v>
      </c>
      <c r="C141" s="26">
        <v>0.61</v>
      </c>
      <c r="D141" s="26">
        <v>0.66896551724137931</v>
      </c>
      <c r="E141" s="26">
        <f t="shared" si="12"/>
        <v>0.37</v>
      </c>
      <c r="F141" s="26">
        <f t="shared" si="13"/>
        <v>0.33103448275862069</v>
      </c>
      <c r="G141" s="19">
        <v>61</v>
      </c>
      <c r="H141" s="19">
        <v>37</v>
      </c>
      <c r="I141" s="14">
        <v>291</v>
      </c>
      <c r="J141" s="14">
        <v>144</v>
      </c>
      <c r="K141" s="14">
        <v>0</v>
      </c>
      <c r="L141" s="22">
        <f t="shared" si="14"/>
        <v>0.42632183908045979</v>
      </c>
      <c r="M141" s="14">
        <v>1</v>
      </c>
      <c r="N141" s="22">
        <f t="shared" si="15"/>
        <v>0.56701149425287356</v>
      </c>
      <c r="O141" s="27">
        <f t="shared" si="16"/>
        <v>0</v>
      </c>
      <c r="P141" s="27">
        <f t="shared" si="17"/>
        <v>0</v>
      </c>
    </row>
    <row r="142" spans="1:16">
      <c r="A142" s="21">
        <v>27403</v>
      </c>
      <c r="B142" s="19">
        <v>8.4</v>
      </c>
      <c r="C142" s="26">
        <v>0.61</v>
      </c>
      <c r="D142" s="26">
        <v>0.66896551724137931</v>
      </c>
      <c r="E142" s="26">
        <f t="shared" si="12"/>
        <v>0.37</v>
      </c>
      <c r="F142" s="26">
        <f t="shared" si="13"/>
        <v>0.33103448275862069</v>
      </c>
      <c r="G142" s="19">
        <v>61</v>
      </c>
      <c r="H142" s="19">
        <v>37</v>
      </c>
      <c r="I142" s="14">
        <v>291</v>
      </c>
      <c r="J142" s="14">
        <v>144</v>
      </c>
      <c r="K142" s="14">
        <v>0</v>
      </c>
      <c r="L142" s="22">
        <f t="shared" si="14"/>
        <v>0.42632183908045979</v>
      </c>
      <c r="M142" s="14">
        <v>1</v>
      </c>
      <c r="N142" s="22">
        <f t="shared" si="15"/>
        <v>0.56701149425287356</v>
      </c>
      <c r="O142" s="27">
        <f t="shared" si="16"/>
        <v>0</v>
      </c>
      <c r="P142" s="27">
        <f t="shared" si="17"/>
        <v>0</v>
      </c>
    </row>
    <row r="143" spans="1:16">
      <c r="A143" s="21">
        <v>27404</v>
      </c>
      <c r="B143" s="19">
        <v>8.4</v>
      </c>
      <c r="C143" s="26">
        <v>0.61</v>
      </c>
      <c r="D143" s="26">
        <v>0.66896551724137931</v>
      </c>
      <c r="E143" s="26">
        <f t="shared" si="12"/>
        <v>0.37</v>
      </c>
      <c r="F143" s="26">
        <f t="shared" si="13"/>
        <v>0.33103448275862069</v>
      </c>
      <c r="G143" s="19">
        <v>61</v>
      </c>
      <c r="H143" s="19">
        <v>37</v>
      </c>
      <c r="I143" s="14">
        <v>291</v>
      </c>
      <c r="J143" s="14">
        <v>144</v>
      </c>
      <c r="K143" s="14">
        <v>0</v>
      </c>
      <c r="L143" s="22">
        <f t="shared" si="14"/>
        <v>0.42632183908045979</v>
      </c>
      <c r="M143" s="14">
        <v>1</v>
      </c>
      <c r="N143" s="22">
        <f t="shared" si="15"/>
        <v>0.56701149425287356</v>
      </c>
      <c r="O143" s="27">
        <f t="shared" si="16"/>
        <v>0</v>
      </c>
      <c r="P143" s="27">
        <f t="shared" si="17"/>
        <v>0</v>
      </c>
    </row>
    <row r="144" spans="1:16">
      <c r="A144" s="21">
        <v>27405</v>
      </c>
      <c r="B144" s="19">
        <v>8.3000000000000007</v>
      </c>
      <c r="C144" s="26">
        <v>0.61</v>
      </c>
      <c r="D144" s="26">
        <v>0.66896551724137931</v>
      </c>
      <c r="E144" s="26">
        <f t="shared" si="12"/>
        <v>0.37</v>
      </c>
      <c r="F144" s="26">
        <f t="shared" si="13"/>
        <v>0.33103448275862069</v>
      </c>
      <c r="G144" s="19">
        <v>61</v>
      </c>
      <c r="H144" s="19">
        <v>37</v>
      </c>
      <c r="I144" s="14">
        <v>291</v>
      </c>
      <c r="J144" s="14">
        <v>144</v>
      </c>
      <c r="K144" s="14">
        <v>0</v>
      </c>
      <c r="L144" s="22">
        <f t="shared" si="14"/>
        <v>0.42632183908045979</v>
      </c>
      <c r="M144" s="14">
        <v>1</v>
      </c>
      <c r="N144" s="22">
        <f t="shared" si="15"/>
        <v>0.56701149425287356</v>
      </c>
      <c r="O144" s="27">
        <f t="shared" si="16"/>
        <v>0</v>
      </c>
      <c r="P144" s="27">
        <f t="shared" si="17"/>
        <v>0</v>
      </c>
    </row>
    <row r="145" spans="1:16">
      <c r="A145" s="21">
        <v>27406</v>
      </c>
      <c r="B145" s="19">
        <v>8.1999999999999993</v>
      </c>
      <c r="C145" s="26">
        <v>0.61</v>
      </c>
      <c r="D145" s="26">
        <v>0.66896551724137931</v>
      </c>
      <c r="E145" s="26">
        <f t="shared" si="12"/>
        <v>0.37</v>
      </c>
      <c r="F145" s="26">
        <f t="shared" si="13"/>
        <v>0.33103448275862069</v>
      </c>
      <c r="G145" s="19">
        <v>61</v>
      </c>
      <c r="H145" s="19">
        <v>37</v>
      </c>
      <c r="I145" s="14">
        <v>291</v>
      </c>
      <c r="J145" s="14">
        <v>144</v>
      </c>
      <c r="K145" s="14">
        <v>0</v>
      </c>
      <c r="L145" s="22">
        <f t="shared" si="14"/>
        <v>0.42632183908045979</v>
      </c>
      <c r="M145" s="14">
        <v>1</v>
      </c>
      <c r="N145" s="22">
        <f t="shared" si="15"/>
        <v>0.56701149425287356</v>
      </c>
      <c r="O145" s="27">
        <f t="shared" si="16"/>
        <v>0</v>
      </c>
      <c r="P145" s="27">
        <f t="shared" si="17"/>
        <v>0</v>
      </c>
    </row>
    <row r="146" spans="1:16">
      <c r="A146" s="21">
        <v>27760</v>
      </c>
      <c r="B146" s="19">
        <v>7.9</v>
      </c>
      <c r="C146" s="26">
        <v>0.61</v>
      </c>
      <c r="D146" s="26">
        <v>0.66896551724137931</v>
      </c>
      <c r="E146" s="26">
        <f t="shared" si="12"/>
        <v>0.37</v>
      </c>
      <c r="F146" s="26">
        <f t="shared" si="13"/>
        <v>0.33103448275862069</v>
      </c>
      <c r="G146" s="19">
        <v>61</v>
      </c>
      <c r="H146" s="19">
        <v>37</v>
      </c>
      <c r="I146" s="14">
        <v>291</v>
      </c>
      <c r="J146" s="14">
        <v>144</v>
      </c>
      <c r="K146" s="14">
        <v>0</v>
      </c>
      <c r="L146" s="22">
        <f t="shared" si="14"/>
        <v>0.42632183908045979</v>
      </c>
      <c r="M146" s="14">
        <v>1</v>
      </c>
      <c r="N146" s="22">
        <f t="shared" si="15"/>
        <v>0.56701149425287356</v>
      </c>
      <c r="O146" s="27">
        <f t="shared" si="16"/>
        <v>0</v>
      </c>
      <c r="P146" s="27">
        <f t="shared" si="17"/>
        <v>0</v>
      </c>
    </row>
    <row r="147" spans="1:16">
      <c r="A147" s="21">
        <v>27761</v>
      </c>
      <c r="B147" s="19">
        <v>7.7</v>
      </c>
      <c r="C147" s="26">
        <v>0.61</v>
      </c>
      <c r="D147" s="26">
        <v>0.66896551724137931</v>
      </c>
      <c r="E147" s="26">
        <f t="shared" si="12"/>
        <v>0.37</v>
      </c>
      <c r="F147" s="26">
        <f t="shared" si="13"/>
        <v>0.33103448275862069</v>
      </c>
      <c r="G147" s="19">
        <v>61</v>
      </c>
      <c r="H147" s="19">
        <v>37</v>
      </c>
      <c r="I147" s="14">
        <v>291</v>
      </c>
      <c r="J147" s="14">
        <v>144</v>
      </c>
      <c r="K147" s="14">
        <v>0</v>
      </c>
      <c r="L147" s="22">
        <f t="shared" si="14"/>
        <v>0.42632183908045979</v>
      </c>
      <c r="M147" s="14">
        <v>1</v>
      </c>
      <c r="N147" s="22">
        <f t="shared" si="15"/>
        <v>0.56701149425287356</v>
      </c>
      <c r="O147" s="27">
        <f t="shared" si="16"/>
        <v>0</v>
      </c>
      <c r="P147" s="27">
        <f t="shared" si="17"/>
        <v>0</v>
      </c>
    </row>
    <row r="148" spans="1:16">
      <c r="A148" s="21">
        <v>27762</v>
      </c>
      <c r="B148" s="19">
        <v>7.6</v>
      </c>
      <c r="C148" s="26">
        <v>0.61</v>
      </c>
      <c r="D148" s="26">
        <v>0.66896551724137931</v>
      </c>
      <c r="E148" s="26">
        <f t="shared" si="12"/>
        <v>0.37</v>
      </c>
      <c r="F148" s="26">
        <f t="shared" si="13"/>
        <v>0.33103448275862069</v>
      </c>
      <c r="G148" s="19">
        <v>61</v>
      </c>
      <c r="H148" s="19">
        <v>37</v>
      </c>
      <c r="I148" s="14">
        <v>291</v>
      </c>
      <c r="J148" s="14">
        <v>144</v>
      </c>
      <c r="K148" s="14">
        <v>0</v>
      </c>
      <c r="L148" s="22">
        <f t="shared" si="14"/>
        <v>0.42632183908045979</v>
      </c>
      <c r="M148" s="14">
        <v>1</v>
      </c>
      <c r="N148" s="22">
        <f t="shared" si="15"/>
        <v>0.56701149425287356</v>
      </c>
      <c r="O148" s="27">
        <f t="shared" si="16"/>
        <v>0</v>
      </c>
      <c r="P148" s="27">
        <f t="shared" si="17"/>
        <v>0</v>
      </c>
    </row>
    <row r="149" spans="1:16">
      <c r="A149" s="21">
        <v>27763</v>
      </c>
      <c r="B149" s="19">
        <v>7.7</v>
      </c>
      <c r="C149" s="26">
        <v>0.61</v>
      </c>
      <c r="D149" s="26">
        <v>0.66896551724137931</v>
      </c>
      <c r="E149" s="26">
        <f t="shared" si="12"/>
        <v>0.37</v>
      </c>
      <c r="F149" s="26">
        <f t="shared" si="13"/>
        <v>0.33103448275862069</v>
      </c>
      <c r="G149" s="19">
        <v>61</v>
      </c>
      <c r="H149" s="19">
        <v>37</v>
      </c>
      <c r="I149" s="14">
        <v>291</v>
      </c>
      <c r="J149" s="14">
        <v>144</v>
      </c>
      <c r="K149" s="14">
        <v>0</v>
      </c>
      <c r="L149" s="22">
        <f t="shared" si="14"/>
        <v>0.42632183908045979</v>
      </c>
      <c r="M149" s="14">
        <v>1</v>
      </c>
      <c r="N149" s="22">
        <f t="shared" si="15"/>
        <v>0.56701149425287356</v>
      </c>
      <c r="O149" s="27">
        <f t="shared" si="16"/>
        <v>0</v>
      </c>
      <c r="P149" s="27">
        <f t="shared" si="17"/>
        <v>0</v>
      </c>
    </row>
    <row r="150" spans="1:16">
      <c r="A150" s="21">
        <v>27764</v>
      </c>
      <c r="B150" s="19">
        <v>7.4</v>
      </c>
      <c r="C150" s="26">
        <v>0.61</v>
      </c>
      <c r="D150" s="26">
        <v>0.66896551724137931</v>
      </c>
      <c r="E150" s="26">
        <f t="shared" si="12"/>
        <v>0.37</v>
      </c>
      <c r="F150" s="26">
        <f t="shared" si="13"/>
        <v>0.33103448275862069</v>
      </c>
      <c r="G150" s="19">
        <v>61</v>
      </c>
      <c r="H150" s="19">
        <v>37</v>
      </c>
      <c r="I150" s="14">
        <v>291</v>
      </c>
      <c r="J150" s="14">
        <v>144</v>
      </c>
      <c r="K150" s="14">
        <v>0</v>
      </c>
      <c r="L150" s="22">
        <f t="shared" si="14"/>
        <v>0.42632183908045979</v>
      </c>
      <c r="M150" s="14">
        <v>1</v>
      </c>
      <c r="N150" s="22">
        <f t="shared" si="15"/>
        <v>0.56701149425287356</v>
      </c>
      <c r="O150" s="27">
        <f t="shared" si="16"/>
        <v>0</v>
      </c>
      <c r="P150" s="27">
        <f t="shared" si="17"/>
        <v>0</v>
      </c>
    </row>
    <row r="151" spans="1:16">
      <c r="A151" s="21">
        <v>27765</v>
      </c>
      <c r="B151" s="19">
        <v>7.6</v>
      </c>
      <c r="C151" s="26">
        <v>0.61</v>
      </c>
      <c r="D151" s="26">
        <v>0.66896551724137931</v>
      </c>
      <c r="E151" s="26">
        <f t="shared" si="12"/>
        <v>0.37</v>
      </c>
      <c r="F151" s="26">
        <f t="shared" si="13"/>
        <v>0.33103448275862069</v>
      </c>
      <c r="G151" s="19">
        <v>61</v>
      </c>
      <c r="H151" s="19">
        <v>37</v>
      </c>
      <c r="I151" s="14">
        <v>291</v>
      </c>
      <c r="J151" s="14">
        <v>144</v>
      </c>
      <c r="K151" s="14">
        <v>0</v>
      </c>
      <c r="L151" s="22">
        <f t="shared" si="14"/>
        <v>0.42632183908045979</v>
      </c>
      <c r="M151" s="14">
        <v>1</v>
      </c>
      <c r="N151" s="22">
        <f t="shared" si="15"/>
        <v>0.56701149425287356</v>
      </c>
      <c r="O151" s="27">
        <f t="shared" si="16"/>
        <v>0</v>
      </c>
      <c r="P151" s="27">
        <f t="shared" si="17"/>
        <v>0</v>
      </c>
    </row>
    <row r="152" spans="1:16">
      <c r="A152" s="21">
        <v>27766</v>
      </c>
      <c r="B152" s="19">
        <v>7.8</v>
      </c>
      <c r="C152" s="26">
        <v>0.61</v>
      </c>
      <c r="D152" s="26">
        <v>0.66896551724137931</v>
      </c>
      <c r="E152" s="26">
        <f t="shared" si="12"/>
        <v>0.37</v>
      </c>
      <c r="F152" s="26">
        <f t="shared" si="13"/>
        <v>0.33103448275862069</v>
      </c>
      <c r="G152" s="19">
        <v>61</v>
      </c>
      <c r="H152" s="19">
        <v>37</v>
      </c>
      <c r="I152" s="14">
        <v>291</v>
      </c>
      <c r="J152" s="14">
        <v>144</v>
      </c>
      <c r="K152" s="14">
        <v>0</v>
      </c>
      <c r="L152" s="22">
        <f t="shared" si="14"/>
        <v>0.42632183908045979</v>
      </c>
      <c r="M152" s="14">
        <v>1</v>
      </c>
      <c r="N152" s="22">
        <f t="shared" si="15"/>
        <v>0.56701149425287356</v>
      </c>
      <c r="O152" s="27">
        <f t="shared" si="16"/>
        <v>0</v>
      </c>
      <c r="P152" s="27">
        <f t="shared" si="17"/>
        <v>0</v>
      </c>
    </row>
    <row r="153" spans="1:16">
      <c r="A153" s="21">
        <v>27767</v>
      </c>
      <c r="B153" s="19">
        <v>7.8</v>
      </c>
      <c r="C153" s="26">
        <v>0.61</v>
      </c>
      <c r="D153" s="26">
        <v>0.66896551724137931</v>
      </c>
      <c r="E153" s="26">
        <f t="shared" si="12"/>
        <v>0.37</v>
      </c>
      <c r="F153" s="26">
        <f t="shared" si="13"/>
        <v>0.33103448275862069</v>
      </c>
      <c r="G153" s="19">
        <v>61</v>
      </c>
      <c r="H153" s="19">
        <v>37</v>
      </c>
      <c r="I153" s="14">
        <v>291</v>
      </c>
      <c r="J153" s="14">
        <v>144</v>
      </c>
      <c r="K153" s="14">
        <v>0</v>
      </c>
      <c r="L153" s="22">
        <f t="shared" si="14"/>
        <v>0.42632183908045979</v>
      </c>
      <c r="M153" s="14">
        <v>1</v>
      </c>
      <c r="N153" s="22">
        <f t="shared" si="15"/>
        <v>0.56701149425287356</v>
      </c>
      <c r="O153" s="27">
        <f t="shared" si="16"/>
        <v>0</v>
      </c>
      <c r="P153" s="27">
        <f t="shared" si="17"/>
        <v>0</v>
      </c>
    </row>
    <row r="154" spans="1:16">
      <c r="A154" s="21">
        <v>27768</v>
      </c>
      <c r="B154" s="19">
        <v>7.6</v>
      </c>
      <c r="C154" s="26">
        <v>0.61</v>
      </c>
      <c r="D154" s="26">
        <v>0.66896551724137931</v>
      </c>
      <c r="E154" s="26">
        <f t="shared" si="12"/>
        <v>0.37</v>
      </c>
      <c r="F154" s="26">
        <f t="shared" si="13"/>
        <v>0.33103448275862069</v>
      </c>
      <c r="G154" s="19">
        <v>61</v>
      </c>
      <c r="H154" s="19">
        <v>37</v>
      </c>
      <c r="I154" s="14">
        <v>291</v>
      </c>
      <c r="J154" s="14">
        <v>144</v>
      </c>
      <c r="K154" s="14">
        <v>0</v>
      </c>
      <c r="L154" s="22">
        <f t="shared" si="14"/>
        <v>0.42632183908045979</v>
      </c>
      <c r="M154" s="14">
        <v>1</v>
      </c>
      <c r="N154" s="22">
        <f t="shared" si="15"/>
        <v>0.56701149425287356</v>
      </c>
      <c r="O154" s="27">
        <f t="shared" si="16"/>
        <v>0</v>
      </c>
      <c r="P154" s="27">
        <f t="shared" si="17"/>
        <v>0</v>
      </c>
    </row>
    <row r="155" spans="1:16">
      <c r="A155" s="21">
        <v>27769</v>
      </c>
      <c r="B155" s="19">
        <v>7.7</v>
      </c>
      <c r="C155" s="26">
        <v>0.61</v>
      </c>
      <c r="D155" s="26">
        <v>0.66896551724137931</v>
      </c>
      <c r="E155" s="26">
        <f t="shared" si="12"/>
        <v>0.37</v>
      </c>
      <c r="F155" s="26">
        <f t="shared" si="13"/>
        <v>0.33103448275862069</v>
      </c>
      <c r="G155" s="19">
        <v>61</v>
      </c>
      <c r="H155" s="19">
        <v>37</v>
      </c>
      <c r="I155" s="14">
        <v>291</v>
      </c>
      <c r="J155" s="14">
        <v>144</v>
      </c>
      <c r="K155" s="14">
        <v>0</v>
      </c>
      <c r="L155" s="22">
        <f t="shared" si="14"/>
        <v>0.42632183908045979</v>
      </c>
      <c r="M155" s="14">
        <v>1</v>
      </c>
      <c r="N155" s="22">
        <f t="shared" si="15"/>
        <v>0.56701149425287356</v>
      </c>
      <c r="O155" s="27">
        <f t="shared" si="16"/>
        <v>0</v>
      </c>
      <c r="P155" s="27">
        <f t="shared" si="17"/>
        <v>0</v>
      </c>
    </row>
    <row r="156" spans="1:16">
      <c r="A156" s="21">
        <v>27770</v>
      </c>
      <c r="B156" s="19">
        <v>7.8</v>
      </c>
      <c r="C156" s="26">
        <v>0.61</v>
      </c>
      <c r="D156" s="26">
        <v>0.66896551724137931</v>
      </c>
      <c r="E156" s="26">
        <f t="shared" si="12"/>
        <v>0.37</v>
      </c>
      <c r="F156" s="26">
        <f t="shared" si="13"/>
        <v>0.33103448275862069</v>
      </c>
      <c r="G156" s="19">
        <v>61</v>
      </c>
      <c r="H156" s="19">
        <v>37</v>
      </c>
      <c r="I156" s="14">
        <v>291</v>
      </c>
      <c r="J156" s="14">
        <v>144</v>
      </c>
      <c r="K156" s="14">
        <v>0</v>
      </c>
      <c r="L156" s="22">
        <f t="shared" si="14"/>
        <v>0.42632183908045979</v>
      </c>
      <c r="M156" s="14">
        <v>1</v>
      </c>
      <c r="N156" s="22">
        <f t="shared" si="15"/>
        <v>0.56701149425287356</v>
      </c>
      <c r="O156" s="27">
        <f t="shared" si="16"/>
        <v>0</v>
      </c>
      <c r="P156" s="27">
        <f t="shared" si="17"/>
        <v>0</v>
      </c>
    </row>
    <row r="157" spans="1:16">
      <c r="A157" s="21">
        <v>27771</v>
      </c>
      <c r="B157" s="19">
        <v>7.8</v>
      </c>
      <c r="C157" s="26">
        <v>0.61</v>
      </c>
      <c r="D157" s="26">
        <v>0.66896551724137931</v>
      </c>
      <c r="E157" s="26">
        <f t="shared" si="12"/>
        <v>0.37</v>
      </c>
      <c r="F157" s="26">
        <f t="shared" si="13"/>
        <v>0.33103448275862069</v>
      </c>
      <c r="G157" s="19">
        <v>61</v>
      </c>
      <c r="H157" s="19">
        <v>37</v>
      </c>
      <c r="I157" s="14">
        <v>291</v>
      </c>
      <c r="J157" s="14">
        <v>144</v>
      </c>
      <c r="K157" s="14">
        <v>0</v>
      </c>
      <c r="L157" s="22">
        <f t="shared" si="14"/>
        <v>0.42632183908045979</v>
      </c>
      <c r="M157" s="14">
        <v>1</v>
      </c>
      <c r="N157" s="22">
        <f t="shared" si="15"/>
        <v>0.56701149425287356</v>
      </c>
      <c r="O157" s="27">
        <f t="shared" si="16"/>
        <v>0</v>
      </c>
      <c r="P157" s="27">
        <f t="shared" si="17"/>
        <v>0</v>
      </c>
    </row>
    <row r="158" spans="1:16">
      <c r="A158" s="21">
        <v>28126</v>
      </c>
      <c r="B158" s="19">
        <v>7.5</v>
      </c>
      <c r="C158" s="26">
        <v>0.61</v>
      </c>
      <c r="D158" s="26">
        <v>0.66896551724137931</v>
      </c>
      <c r="E158" s="26">
        <f t="shared" si="12"/>
        <v>0.37</v>
      </c>
      <c r="F158" s="26">
        <f t="shared" si="13"/>
        <v>0.33103448275862069</v>
      </c>
      <c r="G158" s="19">
        <v>61</v>
      </c>
      <c r="H158" s="19">
        <v>37</v>
      </c>
      <c r="I158" s="14">
        <v>291</v>
      </c>
      <c r="J158" s="14">
        <v>144</v>
      </c>
      <c r="K158" s="14">
        <v>1</v>
      </c>
      <c r="L158" s="22">
        <f t="shared" si="14"/>
        <v>0.7596551724137931</v>
      </c>
      <c r="M158" s="14">
        <v>0</v>
      </c>
      <c r="N158" s="22">
        <f t="shared" si="15"/>
        <v>0.23367816091954022</v>
      </c>
      <c r="O158" s="27">
        <f t="shared" si="16"/>
        <v>3</v>
      </c>
      <c r="P158" s="27">
        <f t="shared" si="17"/>
        <v>0</v>
      </c>
    </row>
    <row r="159" spans="1:16">
      <c r="A159" s="21">
        <v>28127</v>
      </c>
      <c r="B159" s="19">
        <v>7.6</v>
      </c>
      <c r="C159" s="26">
        <v>0.61</v>
      </c>
      <c r="D159" s="26">
        <v>0.671264367816092</v>
      </c>
      <c r="E159" s="26">
        <f t="shared" si="12"/>
        <v>0.38</v>
      </c>
      <c r="F159" s="26">
        <f t="shared" si="13"/>
        <v>0.32873563218390806</v>
      </c>
      <c r="G159" s="19">
        <v>61</v>
      </c>
      <c r="H159" s="19">
        <v>38</v>
      </c>
      <c r="I159" s="14">
        <v>292</v>
      </c>
      <c r="J159" s="14">
        <v>143</v>
      </c>
      <c r="K159" s="14">
        <v>1</v>
      </c>
      <c r="L159" s="22">
        <f t="shared" si="14"/>
        <v>0.76042145593869737</v>
      </c>
      <c r="M159" s="14">
        <v>0</v>
      </c>
      <c r="N159" s="22">
        <f t="shared" si="15"/>
        <v>0.23624521072796933</v>
      </c>
      <c r="O159" s="27">
        <f t="shared" si="16"/>
        <v>3</v>
      </c>
      <c r="P159" s="27">
        <f t="shared" si="17"/>
        <v>0</v>
      </c>
    </row>
    <row r="160" spans="1:16">
      <c r="A160" s="21">
        <v>28128</v>
      </c>
      <c r="B160" s="19">
        <v>7.4</v>
      </c>
      <c r="C160" s="26">
        <v>0.61</v>
      </c>
      <c r="D160" s="26">
        <v>0.671264367816092</v>
      </c>
      <c r="E160" s="26">
        <f t="shared" si="12"/>
        <v>0.38</v>
      </c>
      <c r="F160" s="26">
        <f t="shared" si="13"/>
        <v>0.32873563218390806</v>
      </c>
      <c r="G160" s="19">
        <v>61</v>
      </c>
      <c r="H160" s="19">
        <v>38</v>
      </c>
      <c r="I160" s="14">
        <v>292</v>
      </c>
      <c r="J160" s="14">
        <v>143</v>
      </c>
      <c r="K160" s="14">
        <v>1</v>
      </c>
      <c r="L160" s="22">
        <f t="shared" si="14"/>
        <v>0.76042145593869737</v>
      </c>
      <c r="M160" s="14">
        <v>0</v>
      </c>
      <c r="N160" s="22">
        <f t="shared" si="15"/>
        <v>0.23624521072796933</v>
      </c>
      <c r="O160" s="27">
        <f t="shared" si="16"/>
        <v>3</v>
      </c>
      <c r="P160" s="27">
        <f t="shared" si="17"/>
        <v>0</v>
      </c>
    </row>
    <row r="161" spans="1:16">
      <c r="A161" s="21">
        <v>28129</v>
      </c>
      <c r="B161" s="19">
        <v>7.2</v>
      </c>
      <c r="C161" s="26">
        <v>0.61</v>
      </c>
      <c r="D161" s="26">
        <v>0.671264367816092</v>
      </c>
      <c r="E161" s="26">
        <f t="shared" si="12"/>
        <v>0.38</v>
      </c>
      <c r="F161" s="26">
        <f t="shared" si="13"/>
        <v>0.32873563218390806</v>
      </c>
      <c r="G161" s="19">
        <v>61</v>
      </c>
      <c r="H161" s="19">
        <v>38</v>
      </c>
      <c r="I161" s="14">
        <v>292</v>
      </c>
      <c r="J161" s="14">
        <v>143</v>
      </c>
      <c r="K161" s="14">
        <v>1</v>
      </c>
      <c r="L161" s="22">
        <f t="shared" si="14"/>
        <v>0.76042145593869737</v>
      </c>
      <c r="M161" s="14">
        <v>0</v>
      </c>
      <c r="N161" s="22">
        <f t="shared" si="15"/>
        <v>0.23624521072796933</v>
      </c>
      <c r="O161" s="27">
        <f t="shared" si="16"/>
        <v>3</v>
      </c>
      <c r="P161" s="27">
        <f t="shared" si="17"/>
        <v>0</v>
      </c>
    </row>
    <row r="162" spans="1:16">
      <c r="A162" s="21">
        <v>28130</v>
      </c>
      <c r="B162" s="19">
        <v>7</v>
      </c>
      <c r="C162" s="26">
        <v>0.61</v>
      </c>
      <c r="D162" s="26">
        <v>0.671264367816092</v>
      </c>
      <c r="E162" s="26">
        <f t="shared" si="12"/>
        <v>0.38</v>
      </c>
      <c r="F162" s="26">
        <f t="shared" si="13"/>
        <v>0.32873563218390806</v>
      </c>
      <c r="G162" s="19">
        <v>61</v>
      </c>
      <c r="H162" s="19">
        <v>38</v>
      </c>
      <c r="I162" s="14">
        <v>292</v>
      </c>
      <c r="J162" s="14">
        <v>143</v>
      </c>
      <c r="K162" s="14">
        <v>1</v>
      </c>
      <c r="L162" s="22">
        <f t="shared" si="14"/>
        <v>0.76042145593869737</v>
      </c>
      <c r="M162" s="14">
        <v>0</v>
      </c>
      <c r="N162" s="22">
        <f t="shared" si="15"/>
        <v>0.23624521072796933</v>
      </c>
      <c r="O162" s="27">
        <f t="shared" si="16"/>
        <v>3</v>
      </c>
      <c r="P162" s="27">
        <f t="shared" si="17"/>
        <v>0</v>
      </c>
    </row>
    <row r="163" spans="1:16">
      <c r="A163" s="21">
        <v>28131</v>
      </c>
      <c r="B163" s="19">
        <v>7.2</v>
      </c>
      <c r="C163" s="26">
        <v>0.61</v>
      </c>
      <c r="D163" s="26">
        <v>0.671264367816092</v>
      </c>
      <c r="E163" s="26">
        <f t="shared" si="12"/>
        <v>0.38</v>
      </c>
      <c r="F163" s="26">
        <f t="shared" si="13"/>
        <v>0.32873563218390806</v>
      </c>
      <c r="G163" s="19">
        <v>61</v>
      </c>
      <c r="H163" s="19">
        <v>38</v>
      </c>
      <c r="I163" s="14">
        <v>292</v>
      </c>
      <c r="J163" s="14">
        <v>143</v>
      </c>
      <c r="K163" s="14">
        <v>1</v>
      </c>
      <c r="L163" s="22">
        <f t="shared" si="14"/>
        <v>0.76042145593869737</v>
      </c>
      <c r="M163" s="14">
        <v>0</v>
      </c>
      <c r="N163" s="22">
        <f t="shared" si="15"/>
        <v>0.23624521072796933</v>
      </c>
      <c r="O163" s="27">
        <f t="shared" si="16"/>
        <v>3</v>
      </c>
      <c r="P163" s="27">
        <f t="shared" si="17"/>
        <v>0</v>
      </c>
    </row>
    <row r="164" spans="1:16">
      <c r="A164" s="21">
        <v>28132</v>
      </c>
      <c r="B164" s="19">
        <v>6.9</v>
      </c>
      <c r="C164" s="26">
        <v>0.61</v>
      </c>
      <c r="D164" s="26">
        <v>0.671264367816092</v>
      </c>
      <c r="E164" s="26">
        <f t="shared" si="12"/>
        <v>0.38</v>
      </c>
      <c r="F164" s="26">
        <f t="shared" si="13"/>
        <v>0.32873563218390806</v>
      </c>
      <c r="G164" s="19">
        <v>61</v>
      </c>
      <c r="H164" s="19">
        <v>38</v>
      </c>
      <c r="I164" s="14">
        <v>292</v>
      </c>
      <c r="J164" s="14">
        <v>143</v>
      </c>
      <c r="K164" s="14">
        <v>1</v>
      </c>
      <c r="L164" s="22">
        <f t="shared" si="14"/>
        <v>0.76042145593869737</v>
      </c>
      <c r="M164" s="14">
        <v>0</v>
      </c>
      <c r="N164" s="22">
        <f t="shared" si="15"/>
        <v>0.23624521072796933</v>
      </c>
      <c r="O164" s="27">
        <f t="shared" si="16"/>
        <v>3</v>
      </c>
      <c r="P164" s="27">
        <f t="shared" si="17"/>
        <v>0</v>
      </c>
    </row>
    <row r="165" spans="1:16">
      <c r="A165" s="21">
        <v>28133</v>
      </c>
      <c r="B165" s="19">
        <v>7</v>
      </c>
      <c r="C165" s="26">
        <v>0.61</v>
      </c>
      <c r="D165" s="26">
        <v>0.671264367816092</v>
      </c>
      <c r="E165" s="26">
        <f t="shared" si="12"/>
        <v>0.38</v>
      </c>
      <c r="F165" s="26">
        <f t="shared" si="13"/>
        <v>0.32873563218390806</v>
      </c>
      <c r="G165" s="19">
        <v>61</v>
      </c>
      <c r="H165" s="19">
        <v>38</v>
      </c>
      <c r="I165" s="14">
        <v>292</v>
      </c>
      <c r="J165" s="14">
        <v>143</v>
      </c>
      <c r="K165" s="14">
        <v>1</v>
      </c>
      <c r="L165" s="22">
        <f t="shared" si="14"/>
        <v>0.76042145593869737</v>
      </c>
      <c r="M165" s="14">
        <v>0</v>
      </c>
      <c r="N165" s="22">
        <f t="shared" si="15"/>
        <v>0.23624521072796933</v>
      </c>
      <c r="O165" s="27">
        <f t="shared" si="16"/>
        <v>3</v>
      </c>
      <c r="P165" s="27">
        <f t="shared" si="17"/>
        <v>0</v>
      </c>
    </row>
    <row r="166" spans="1:16">
      <c r="A166" s="21">
        <v>28134</v>
      </c>
      <c r="B166" s="19">
        <v>6.8</v>
      </c>
      <c r="C166" s="26">
        <v>0.61</v>
      </c>
      <c r="D166" s="26">
        <v>0.671264367816092</v>
      </c>
      <c r="E166" s="26">
        <f t="shared" si="12"/>
        <v>0.38</v>
      </c>
      <c r="F166" s="26">
        <f t="shared" si="13"/>
        <v>0.32873563218390806</v>
      </c>
      <c r="G166" s="19">
        <v>61</v>
      </c>
      <c r="H166" s="19">
        <v>38</v>
      </c>
      <c r="I166" s="14">
        <v>292</v>
      </c>
      <c r="J166" s="14">
        <v>143</v>
      </c>
      <c r="K166" s="14">
        <v>1</v>
      </c>
      <c r="L166" s="22">
        <f t="shared" si="14"/>
        <v>0.76042145593869737</v>
      </c>
      <c r="M166" s="14">
        <v>0</v>
      </c>
      <c r="N166" s="22">
        <f t="shared" si="15"/>
        <v>0.23624521072796933</v>
      </c>
      <c r="O166" s="27">
        <f t="shared" si="16"/>
        <v>3</v>
      </c>
      <c r="P166" s="27">
        <f t="shared" si="17"/>
        <v>0</v>
      </c>
    </row>
    <row r="167" spans="1:16">
      <c r="A167" s="21">
        <v>28135</v>
      </c>
      <c r="B167" s="19">
        <v>6.8</v>
      </c>
      <c r="C167" s="26">
        <v>0.61</v>
      </c>
      <c r="D167" s="26">
        <v>0.671264367816092</v>
      </c>
      <c r="E167" s="26">
        <f t="shared" si="12"/>
        <v>0.38</v>
      </c>
      <c r="F167" s="26">
        <f t="shared" si="13"/>
        <v>0.32873563218390806</v>
      </c>
      <c r="G167" s="19">
        <v>61</v>
      </c>
      <c r="H167" s="19">
        <v>38</v>
      </c>
      <c r="I167" s="14">
        <v>292</v>
      </c>
      <c r="J167" s="14">
        <v>143</v>
      </c>
      <c r="K167" s="14">
        <v>1</v>
      </c>
      <c r="L167" s="22">
        <f t="shared" si="14"/>
        <v>0.76042145593869737</v>
      </c>
      <c r="M167" s="14">
        <v>0</v>
      </c>
      <c r="N167" s="22">
        <f t="shared" si="15"/>
        <v>0.23624521072796933</v>
      </c>
      <c r="O167" s="27">
        <f t="shared" si="16"/>
        <v>3</v>
      </c>
      <c r="P167" s="27">
        <f t="shared" si="17"/>
        <v>0</v>
      </c>
    </row>
    <row r="168" spans="1:16">
      <c r="A168" s="21">
        <v>28136</v>
      </c>
      <c r="B168" s="19">
        <v>6.8</v>
      </c>
      <c r="C168" s="26">
        <v>0.61</v>
      </c>
      <c r="D168" s="26">
        <v>0.671264367816092</v>
      </c>
      <c r="E168" s="26">
        <f t="shared" si="12"/>
        <v>0.38</v>
      </c>
      <c r="F168" s="26">
        <f t="shared" si="13"/>
        <v>0.32873563218390806</v>
      </c>
      <c r="G168" s="19">
        <v>61</v>
      </c>
      <c r="H168" s="19">
        <v>38</v>
      </c>
      <c r="I168" s="14">
        <v>292</v>
      </c>
      <c r="J168" s="14">
        <v>143</v>
      </c>
      <c r="K168" s="14">
        <v>1</v>
      </c>
      <c r="L168" s="22">
        <f t="shared" si="14"/>
        <v>0.76042145593869737</v>
      </c>
      <c r="M168" s="14">
        <v>0</v>
      </c>
      <c r="N168" s="22">
        <f t="shared" si="15"/>
        <v>0.23624521072796933</v>
      </c>
      <c r="O168" s="27">
        <f t="shared" si="16"/>
        <v>3</v>
      </c>
      <c r="P168" s="27">
        <f t="shared" si="17"/>
        <v>0</v>
      </c>
    </row>
    <row r="169" spans="1:16">
      <c r="A169" s="21">
        <v>28137</v>
      </c>
      <c r="B169" s="19">
        <v>6.4</v>
      </c>
      <c r="C169" s="26">
        <v>0.61</v>
      </c>
      <c r="D169" s="26">
        <v>0.671264367816092</v>
      </c>
      <c r="E169" s="26">
        <f t="shared" si="12"/>
        <v>0.38</v>
      </c>
      <c r="F169" s="26">
        <f t="shared" si="13"/>
        <v>0.32873563218390806</v>
      </c>
      <c r="G169" s="19">
        <v>61</v>
      </c>
      <c r="H169" s="19">
        <v>38</v>
      </c>
      <c r="I169" s="14">
        <v>292</v>
      </c>
      <c r="J169" s="14">
        <v>143</v>
      </c>
      <c r="K169" s="14">
        <v>1</v>
      </c>
      <c r="L169" s="22">
        <f t="shared" si="14"/>
        <v>0.76042145593869737</v>
      </c>
      <c r="M169" s="14">
        <v>0</v>
      </c>
      <c r="N169" s="22">
        <f t="shared" si="15"/>
        <v>0.23624521072796933</v>
      </c>
      <c r="O169" s="27">
        <f t="shared" si="16"/>
        <v>3</v>
      </c>
      <c r="P169" s="27">
        <f t="shared" si="17"/>
        <v>0</v>
      </c>
    </row>
    <row r="170" spans="1:16">
      <c r="A170" s="21">
        <v>28491</v>
      </c>
      <c r="B170" s="19">
        <v>6.4</v>
      </c>
      <c r="C170" s="26">
        <v>0.61</v>
      </c>
      <c r="D170" s="26">
        <v>0.671264367816092</v>
      </c>
      <c r="E170" s="26">
        <f t="shared" si="12"/>
        <v>0.38</v>
      </c>
      <c r="F170" s="26">
        <f t="shared" si="13"/>
        <v>0.32873563218390806</v>
      </c>
      <c r="G170" s="19">
        <v>61</v>
      </c>
      <c r="H170" s="19">
        <v>38</v>
      </c>
      <c r="I170" s="14">
        <v>292</v>
      </c>
      <c r="J170" s="14">
        <v>143</v>
      </c>
      <c r="K170" s="14">
        <v>1</v>
      </c>
      <c r="L170" s="22">
        <f t="shared" si="14"/>
        <v>0.76042145593869737</v>
      </c>
      <c r="M170" s="14">
        <v>0</v>
      </c>
      <c r="N170" s="22">
        <f t="shared" si="15"/>
        <v>0.23624521072796933</v>
      </c>
      <c r="O170" s="27">
        <f t="shared" si="16"/>
        <v>3</v>
      </c>
      <c r="P170" s="27">
        <f t="shared" si="17"/>
        <v>0</v>
      </c>
    </row>
    <row r="171" spans="1:16">
      <c r="A171" s="21">
        <v>28492</v>
      </c>
      <c r="B171" s="19">
        <v>6.3</v>
      </c>
      <c r="C171" s="26">
        <v>0.61</v>
      </c>
      <c r="D171" s="26">
        <v>0.671264367816092</v>
      </c>
      <c r="E171" s="26">
        <f t="shared" si="12"/>
        <v>0.38</v>
      </c>
      <c r="F171" s="26">
        <f t="shared" si="13"/>
        <v>0.32873563218390806</v>
      </c>
      <c r="G171" s="19">
        <v>61</v>
      </c>
      <c r="H171" s="19">
        <v>38</v>
      </c>
      <c r="I171" s="14">
        <v>292</v>
      </c>
      <c r="J171" s="14">
        <v>143</v>
      </c>
      <c r="K171" s="14">
        <v>1</v>
      </c>
      <c r="L171" s="22">
        <f t="shared" si="14"/>
        <v>0.76042145593869737</v>
      </c>
      <c r="M171" s="14">
        <v>0</v>
      </c>
      <c r="N171" s="22">
        <f t="shared" si="15"/>
        <v>0.23624521072796933</v>
      </c>
      <c r="O171" s="27">
        <f t="shared" si="16"/>
        <v>3</v>
      </c>
      <c r="P171" s="27">
        <f t="shared" si="17"/>
        <v>0</v>
      </c>
    </row>
    <row r="172" spans="1:16">
      <c r="A172" s="21">
        <v>28493</v>
      </c>
      <c r="B172" s="19">
        <v>6.3</v>
      </c>
      <c r="C172" s="26">
        <v>0.61</v>
      </c>
      <c r="D172" s="26">
        <v>0.671264367816092</v>
      </c>
      <c r="E172" s="26">
        <f t="shared" si="12"/>
        <v>0.38</v>
      </c>
      <c r="F172" s="26">
        <f t="shared" si="13"/>
        <v>0.32873563218390806</v>
      </c>
      <c r="G172" s="19">
        <v>61</v>
      </c>
      <c r="H172" s="19">
        <v>38</v>
      </c>
      <c r="I172" s="14">
        <v>292</v>
      </c>
      <c r="J172" s="14">
        <v>143</v>
      </c>
      <c r="K172" s="14">
        <v>1</v>
      </c>
      <c r="L172" s="22">
        <f t="shared" si="14"/>
        <v>0.76042145593869737</v>
      </c>
      <c r="M172" s="14">
        <v>0</v>
      </c>
      <c r="N172" s="22">
        <f t="shared" si="15"/>
        <v>0.23624521072796933</v>
      </c>
      <c r="O172" s="27">
        <f t="shared" si="16"/>
        <v>3</v>
      </c>
      <c r="P172" s="27">
        <f t="shared" si="17"/>
        <v>0</v>
      </c>
    </row>
    <row r="173" spans="1:16">
      <c r="A173" s="21">
        <v>28494</v>
      </c>
      <c r="B173" s="19">
        <v>6.1</v>
      </c>
      <c r="C173" s="26">
        <v>0.61</v>
      </c>
      <c r="D173" s="26">
        <v>0.671264367816092</v>
      </c>
      <c r="E173" s="26">
        <f t="shared" si="12"/>
        <v>0.38</v>
      </c>
      <c r="F173" s="26">
        <f t="shared" si="13"/>
        <v>0.32873563218390806</v>
      </c>
      <c r="G173" s="19">
        <v>61</v>
      </c>
      <c r="H173" s="19">
        <v>38</v>
      </c>
      <c r="I173" s="14">
        <v>292</v>
      </c>
      <c r="J173" s="14">
        <v>143</v>
      </c>
      <c r="K173" s="14">
        <v>1</v>
      </c>
      <c r="L173" s="22">
        <f t="shared" si="14"/>
        <v>0.76042145593869737</v>
      </c>
      <c r="M173" s="14">
        <v>0</v>
      </c>
      <c r="N173" s="22">
        <f t="shared" si="15"/>
        <v>0.23624521072796933</v>
      </c>
      <c r="O173" s="27">
        <f t="shared" si="16"/>
        <v>3</v>
      </c>
      <c r="P173" s="27">
        <f t="shared" si="17"/>
        <v>0</v>
      </c>
    </row>
    <row r="174" spans="1:16">
      <c r="A174" s="21">
        <v>28495</v>
      </c>
      <c r="B174" s="19">
        <v>6</v>
      </c>
      <c r="C174" s="26">
        <v>0.61</v>
      </c>
      <c r="D174" s="26">
        <v>0.671264367816092</v>
      </c>
      <c r="E174" s="26">
        <f t="shared" si="12"/>
        <v>0.38</v>
      </c>
      <c r="F174" s="26">
        <f t="shared" si="13"/>
        <v>0.32873563218390806</v>
      </c>
      <c r="G174" s="19">
        <v>61</v>
      </c>
      <c r="H174" s="19">
        <v>38</v>
      </c>
      <c r="I174" s="14">
        <v>292</v>
      </c>
      <c r="J174" s="14">
        <v>143</v>
      </c>
      <c r="K174" s="14">
        <v>1</v>
      </c>
      <c r="L174" s="22">
        <f t="shared" si="14"/>
        <v>0.76042145593869737</v>
      </c>
      <c r="M174" s="14">
        <v>0</v>
      </c>
      <c r="N174" s="22">
        <f t="shared" si="15"/>
        <v>0.23624521072796933</v>
      </c>
      <c r="O174" s="27">
        <f t="shared" si="16"/>
        <v>3</v>
      </c>
      <c r="P174" s="27">
        <f t="shared" si="17"/>
        <v>0</v>
      </c>
    </row>
    <row r="175" spans="1:16">
      <c r="A175" s="21">
        <v>28496</v>
      </c>
      <c r="B175" s="19">
        <v>5.9</v>
      </c>
      <c r="C175" s="26">
        <v>0.61</v>
      </c>
      <c r="D175" s="26">
        <v>0.671264367816092</v>
      </c>
      <c r="E175" s="26">
        <f t="shared" si="12"/>
        <v>0.38</v>
      </c>
      <c r="F175" s="26">
        <f t="shared" si="13"/>
        <v>0.32873563218390806</v>
      </c>
      <c r="G175" s="19">
        <v>61</v>
      </c>
      <c r="H175" s="19">
        <v>38</v>
      </c>
      <c r="I175" s="14">
        <v>292</v>
      </c>
      <c r="J175" s="14">
        <v>143</v>
      </c>
      <c r="K175" s="14">
        <v>1</v>
      </c>
      <c r="L175" s="22">
        <f t="shared" si="14"/>
        <v>0.76042145593869737</v>
      </c>
      <c r="M175" s="14">
        <v>0</v>
      </c>
      <c r="N175" s="22">
        <f t="shared" si="15"/>
        <v>0.23624521072796933</v>
      </c>
      <c r="O175" s="27">
        <f t="shared" si="16"/>
        <v>3</v>
      </c>
      <c r="P175" s="27">
        <f t="shared" si="17"/>
        <v>0</v>
      </c>
    </row>
    <row r="176" spans="1:16">
      <c r="A176" s="21">
        <v>28497</v>
      </c>
      <c r="B176" s="19">
        <v>6.2</v>
      </c>
      <c r="C176" s="26">
        <v>0.61</v>
      </c>
      <c r="D176" s="26">
        <v>0.671264367816092</v>
      </c>
      <c r="E176" s="26">
        <f t="shared" si="12"/>
        <v>0.38</v>
      </c>
      <c r="F176" s="26">
        <f t="shared" si="13"/>
        <v>0.32873563218390806</v>
      </c>
      <c r="G176" s="19">
        <v>61</v>
      </c>
      <c r="H176" s="19">
        <v>38</v>
      </c>
      <c r="I176" s="14">
        <v>292</v>
      </c>
      <c r="J176" s="14">
        <v>143</v>
      </c>
      <c r="K176" s="14">
        <v>1</v>
      </c>
      <c r="L176" s="22">
        <f t="shared" si="14"/>
        <v>0.76042145593869737</v>
      </c>
      <c r="M176" s="14">
        <v>0</v>
      </c>
      <c r="N176" s="22">
        <f t="shared" si="15"/>
        <v>0.23624521072796933</v>
      </c>
      <c r="O176" s="27">
        <f t="shared" si="16"/>
        <v>3</v>
      </c>
      <c r="P176" s="27">
        <f t="shared" si="17"/>
        <v>0</v>
      </c>
    </row>
    <row r="177" spans="1:16">
      <c r="A177" s="21">
        <v>28498</v>
      </c>
      <c r="B177" s="19">
        <v>5.9</v>
      </c>
      <c r="C177" s="26">
        <v>0.61</v>
      </c>
      <c r="D177" s="26">
        <v>0.671264367816092</v>
      </c>
      <c r="E177" s="26">
        <f t="shared" si="12"/>
        <v>0.38</v>
      </c>
      <c r="F177" s="26">
        <f t="shared" si="13"/>
        <v>0.32873563218390806</v>
      </c>
      <c r="G177" s="19">
        <v>61</v>
      </c>
      <c r="H177" s="19">
        <v>38</v>
      </c>
      <c r="I177" s="14">
        <v>292</v>
      </c>
      <c r="J177" s="14">
        <v>143</v>
      </c>
      <c r="K177" s="14">
        <v>1</v>
      </c>
      <c r="L177" s="22">
        <f t="shared" si="14"/>
        <v>0.76042145593869737</v>
      </c>
      <c r="M177" s="14">
        <v>0</v>
      </c>
      <c r="N177" s="22">
        <f t="shared" si="15"/>
        <v>0.23624521072796933</v>
      </c>
      <c r="O177" s="27">
        <f t="shared" si="16"/>
        <v>3</v>
      </c>
      <c r="P177" s="27">
        <f t="shared" si="17"/>
        <v>0</v>
      </c>
    </row>
    <row r="178" spans="1:16">
      <c r="A178" s="21">
        <v>28499</v>
      </c>
      <c r="B178" s="19">
        <v>6</v>
      </c>
      <c r="C178" s="26">
        <v>0.61</v>
      </c>
      <c r="D178" s="26">
        <v>0.671264367816092</v>
      </c>
      <c r="E178" s="26">
        <f t="shared" si="12"/>
        <v>0.38</v>
      </c>
      <c r="F178" s="26">
        <f t="shared" si="13"/>
        <v>0.32873563218390806</v>
      </c>
      <c r="G178" s="19">
        <v>61</v>
      </c>
      <c r="H178" s="19">
        <v>38</v>
      </c>
      <c r="I178" s="14">
        <v>292</v>
      </c>
      <c r="J178" s="14">
        <v>143</v>
      </c>
      <c r="K178" s="14">
        <v>1</v>
      </c>
      <c r="L178" s="22">
        <f t="shared" si="14"/>
        <v>0.76042145593869737</v>
      </c>
      <c r="M178" s="14">
        <v>0</v>
      </c>
      <c r="N178" s="22">
        <f t="shared" si="15"/>
        <v>0.23624521072796933</v>
      </c>
      <c r="O178" s="27">
        <f t="shared" si="16"/>
        <v>3</v>
      </c>
      <c r="P178" s="27">
        <f t="shared" si="17"/>
        <v>0</v>
      </c>
    </row>
    <row r="179" spans="1:16">
      <c r="A179" s="21">
        <v>28500</v>
      </c>
      <c r="B179" s="19">
        <v>5.8</v>
      </c>
      <c r="C179" s="26">
        <v>0.61</v>
      </c>
      <c r="D179" s="26">
        <v>0.671264367816092</v>
      </c>
      <c r="E179" s="26">
        <f t="shared" si="12"/>
        <v>0.38</v>
      </c>
      <c r="F179" s="26">
        <f t="shared" si="13"/>
        <v>0.32873563218390806</v>
      </c>
      <c r="G179" s="19">
        <v>61</v>
      </c>
      <c r="H179" s="19">
        <v>38</v>
      </c>
      <c r="I179" s="14">
        <v>292</v>
      </c>
      <c r="J179" s="14">
        <v>143</v>
      </c>
      <c r="K179" s="14">
        <v>1</v>
      </c>
      <c r="L179" s="22">
        <f t="shared" si="14"/>
        <v>0.76042145593869737</v>
      </c>
      <c r="M179" s="14">
        <v>0</v>
      </c>
      <c r="N179" s="22">
        <f t="shared" si="15"/>
        <v>0.23624521072796933</v>
      </c>
      <c r="O179" s="27">
        <f t="shared" si="16"/>
        <v>3</v>
      </c>
      <c r="P179" s="27">
        <f t="shared" si="17"/>
        <v>0</v>
      </c>
    </row>
    <row r="180" spans="1:16">
      <c r="A180" s="21">
        <v>28501</v>
      </c>
      <c r="B180" s="19">
        <v>5.9</v>
      </c>
      <c r="C180" s="26">
        <v>0.61</v>
      </c>
      <c r="D180" s="26">
        <v>0.671264367816092</v>
      </c>
      <c r="E180" s="26">
        <f t="shared" si="12"/>
        <v>0.38</v>
      </c>
      <c r="F180" s="26">
        <f t="shared" si="13"/>
        <v>0.32873563218390806</v>
      </c>
      <c r="G180" s="19">
        <v>61</v>
      </c>
      <c r="H180" s="19">
        <v>38</v>
      </c>
      <c r="I180" s="14">
        <v>292</v>
      </c>
      <c r="J180" s="14">
        <v>143</v>
      </c>
      <c r="K180" s="14">
        <v>1</v>
      </c>
      <c r="L180" s="22">
        <f t="shared" si="14"/>
        <v>0.76042145593869737</v>
      </c>
      <c r="M180" s="14">
        <v>0</v>
      </c>
      <c r="N180" s="22">
        <f t="shared" si="15"/>
        <v>0.23624521072796933</v>
      </c>
      <c r="O180" s="27">
        <f t="shared" si="16"/>
        <v>3</v>
      </c>
      <c r="P180" s="27">
        <f t="shared" si="17"/>
        <v>0</v>
      </c>
    </row>
    <row r="181" spans="1:16">
      <c r="A181" s="21">
        <v>28502</v>
      </c>
      <c r="B181" s="19">
        <v>6</v>
      </c>
      <c r="C181" s="26">
        <v>0.61</v>
      </c>
      <c r="D181" s="26">
        <v>0.671264367816092</v>
      </c>
      <c r="E181" s="26">
        <f t="shared" si="12"/>
        <v>0.38</v>
      </c>
      <c r="F181" s="26">
        <f t="shared" si="13"/>
        <v>0.32873563218390806</v>
      </c>
      <c r="G181" s="19">
        <v>61</v>
      </c>
      <c r="H181" s="19">
        <v>38</v>
      </c>
      <c r="I181" s="14">
        <v>292</v>
      </c>
      <c r="J181" s="14">
        <v>143</v>
      </c>
      <c r="K181" s="14">
        <v>1</v>
      </c>
      <c r="L181" s="22">
        <f t="shared" si="14"/>
        <v>0.76042145593869737</v>
      </c>
      <c r="M181" s="14">
        <v>0</v>
      </c>
      <c r="N181" s="22">
        <f t="shared" si="15"/>
        <v>0.23624521072796933</v>
      </c>
      <c r="O181" s="27">
        <f t="shared" si="16"/>
        <v>3</v>
      </c>
      <c r="P181" s="27">
        <f t="shared" si="17"/>
        <v>0</v>
      </c>
    </row>
    <row r="182" spans="1:16">
      <c r="A182" s="21">
        <v>28856</v>
      </c>
      <c r="B182" s="19">
        <v>5.9</v>
      </c>
      <c r="C182" s="26">
        <v>0.61</v>
      </c>
      <c r="D182" s="26">
        <v>0.671264367816092</v>
      </c>
      <c r="E182" s="26">
        <f t="shared" si="12"/>
        <v>0.38</v>
      </c>
      <c r="F182" s="26">
        <f t="shared" si="13"/>
        <v>0.32873563218390806</v>
      </c>
      <c r="G182" s="19">
        <v>61</v>
      </c>
      <c r="H182" s="19">
        <v>38</v>
      </c>
      <c r="I182" s="14">
        <v>292</v>
      </c>
      <c r="J182" s="14">
        <v>143</v>
      </c>
      <c r="K182" s="14">
        <v>1</v>
      </c>
      <c r="L182" s="22">
        <f t="shared" si="14"/>
        <v>0.76042145593869737</v>
      </c>
      <c r="M182" s="14">
        <v>0</v>
      </c>
      <c r="N182" s="22">
        <f t="shared" si="15"/>
        <v>0.23624521072796933</v>
      </c>
      <c r="O182" s="27">
        <f t="shared" si="16"/>
        <v>3</v>
      </c>
      <c r="P182" s="27">
        <f t="shared" si="17"/>
        <v>0</v>
      </c>
    </row>
    <row r="183" spans="1:16">
      <c r="A183" s="21">
        <v>28857</v>
      </c>
      <c r="B183" s="19">
        <v>5.9</v>
      </c>
      <c r="C183" s="26">
        <v>0.57999999999999996</v>
      </c>
      <c r="D183" s="26">
        <v>0.63678160919540228</v>
      </c>
      <c r="E183" s="26">
        <f t="shared" si="12"/>
        <v>0.41</v>
      </c>
      <c r="F183" s="26">
        <f t="shared" si="13"/>
        <v>0.36321839080459772</v>
      </c>
      <c r="G183" s="19">
        <v>58</v>
      </c>
      <c r="H183" s="19">
        <v>41</v>
      </c>
      <c r="I183" s="14">
        <v>277</v>
      </c>
      <c r="J183" s="14">
        <v>158</v>
      </c>
      <c r="K183" s="14">
        <v>1</v>
      </c>
      <c r="L183" s="22">
        <f t="shared" si="14"/>
        <v>0.73892720306513404</v>
      </c>
      <c r="M183" s="14">
        <v>0</v>
      </c>
      <c r="N183" s="22">
        <f t="shared" si="15"/>
        <v>0.2577394636015326</v>
      </c>
      <c r="O183" s="27">
        <f t="shared" si="16"/>
        <v>3</v>
      </c>
      <c r="P183" s="27">
        <f t="shared" si="17"/>
        <v>0</v>
      </c>
    </row>
    <row r="184" spans="1:16">
      <c r="A184" s="21">
        <v>28858</v>
      </c>
      <c r="B184" s="19">
        <v>5.8</v>
      </c>
      <c r="C184" s="26">
        <v>0.57999999999999996</v>
      </c>
      <c r="D184" s="26">
        <v>0.63678160919540228</v>
      </c>
      <c r="E184" s="26">
        <f t="shared" si="12"/>
        <v>0.41</v>
      </c>
      <c r="F184" s="26">
        <f t="shared" si="13"/>
        <v>0.36321839080459772</v>
      </c>
      <c r="G184" s="19">
        <v>58</v>
      </c>
      <c r="H184" s="19">
        <v>41</v>
      </c>
      <c r="I184" s="14">
        <v>277</v>
      </c>
      <c r="J184" s="14">
        <v>158</v>
      </c>
      <c r="K184" s="14">
        <v>1</v>
      </c>
      <c r="L184" s="22">
        <f t="shared" si="14"/>
        <v>0.73892720306513404</v>
      </c>
      <c r="M184" s="14">
        <v>0</v>
      </c>
      <c r="N184" s="22">
        <f t="shared" si="15"/>
        <v>0.2577394636015326</v>
      </c>
      <c r="O184" s="27">
        <f t="shared" si="16"/>
        <v>3</v>
      </c>
      <c r="P184" s="27">
        <f t="shared" si="17"/>
        <v>0</v>
      </c>
    </row>
    <row r="185" spans="1:16">
      <c r="A185" s="21">
        <v>28859</v>
      </c>
      <c r="B185" s="19">
        <v>5.8</v>
      </c>
      <c r="C185" s="26">
        <v>0.57999999999999996</v>
      </c>
      <c r="D185" s="26">
        <v>0.63678160919540228</v>
      </c>
      <c r="E185" s="26">
        <f t="shared" si="12"/>
        <v>0.41</v>
      </c>
      <c r="F185" s="26">
        <f t="shared" si="13"/>
        <v>0.36321839080459772</v>
      </c>
      <c r="G185" s="19">
        <v>58</v>
      </c>
      <c r="H185" s="19">
        <v>41</v>
      </c>
      <c r="I185" s="14">
        <v>277</v>
      </c>
      <c r="J185" s="14">
        <v>158</v>
      </c>
      <c r="K185" s="14">
        <v>1</v>
      </c>
      <c r="L185" s="22">
        <f t="shared" si="14"/>
        <v>0.73892720306513404</v>
      </c>
      <c r="M185" s="14">
        <v>0</v>
      </c>
      <c r="N185" s="22">
        <f t="shared" si="15"/>
        <v>0.2577394636015326</v>
      </c>
      <c r="O185" s="27">
        <f t="shared" si="16"/>
        <v>3</v>
      </c>
      <c r="P185" s="27">
        <f t="shared" si="17"/>
        <v>0</v>
      </c>
    </row>
    <row r="186" spans="1:16">
      <c r="A186" s="21">
        <v>28860</v>
      </c>
      <c r="B186" s="19">
        <v>5.6</v>
      </c>
      <c r="C186" s="26">
        <v>0.57999999999999996</v>
      </c>
      <c r="D186" s="26">
        <v>0.63678160919540228</v>
      </c>
      <c r="E186" s="26">
        <f t="shared" si="12"/>
        <v>0.41</v>
      </c>
      <c r="F186" s="26">
        <f t="shared" si="13"/>
        <v>0.36321839080459772</v>
      </c>
      <c r="G186" s="19">
        <v>58</v>
      </c>
      <c r="H186" s="19">
        <v>41</v>
      </c>
      <c r="I186" s="14">
        <v>277</v>
      </c>
      <c r="J186" s="14">
        <v>158</v>
      </c>
      <c r="K186" s="14">
        <v>1</v>
      </c>
      <c r="L186" s="22">
        <f t="shared" si="14"/>
        <v>0.73892720306513404</v>
      </c>
      <c r="M186" s="14">
        <v>0</v>
      </c>
      <c r="N186" s="22">
        <f t="shared" si="15"/>
        <v>0.2577394636015326</v>
      </c>
      <c r="O186" s="27">
        <f t="shared" si="16"/>
        <v>3</v>
      </c>
      <c r="P186" s="27">
        <f t="shared" si="17"/>
        <v>0</v>
      </c>
    </row>
    <row r="187" spans="1:16">
      <c r="A187" s="21">
        <v>28861</v>
      </c>
      <c r="B187" s="19">
        <v>5.7</v>
      </c>
      <c r="C187" s="26">
        <v>0.57999999999999996</v>
      </c>
      <c r="D187" s="26">
        <v>0.63678160919540228</v>
      </c>
      <c r="E187" s="26">
        <f t="shared" si="12"/>
        <v>0.41</v>
      </c>
      <c r="F187" s="26">
        <f t="shared" si="13"/>
        <v>0.36321839080459772</v>
      </c>
      <c r="G187" s="19">
        <v>58</v>
      </c>
      <c r="H187" s="19">
        <v>41</v>
      </c>
      <c r="I187" s="14">
        <v>277</v>
      </c>
      <c r="J187" s="14">
        <v>158</v>
      </c>
      <c r="K187" s="14">
        <v>1</v>
      </c>
      <c r="L187" s="22">
        <f t="shared" si="14"/>
        <v>0.73892720306513404</v>
      </c>
      <c r="M187" s="14">
        <v>0</v>
      </c>
      <c r="N187" s="22">
        <f t="shared" si="15"/>
        <v>0.2577394636015326</v>
      </c>
      <c r="O187" s="27">
        <f t="shared" si="16"/>
        <v>3</v>
      </c>
      <c r="P187" s="27">
        <f t="shared" si="17"/>
        <v>0</v>
      </c>
    </row>
    <row r="188" spans="1:16">
      <c r="A188" s="21">
        <v>28862</v>
      </c>
      <c r="B188" s="19">
        <v>5.7</v>
      </c>
      <c r="C188" s="26">
        <v>0.57999999999999996</v>
      </c>
      <c r="D188" s="26">
        <v>0.63678160919540228</v>
      </c>
      <c r="E188" s="26">
        <f t="shared" si="12"/>
        <v>0.41</v>
      </c>
      <c r="F188" s="26">
        <f t="shared" si="13"/>
        <v>0.36321839080459772</v>
      </c>
      <c r="G188" s="19">
        <v>58</v>
      </c>
      <c r="H188" s="19">
        <v>41</v>
      </c>
      <c r="I188" s="14">
        <v>277</v>
      </c>
      <c r="J188" s="14">
        <v>158</v>
      </c>
      <c r="K188" s="14">
        <v>1</v>
      </c>
      <c r="L188" s="22">
        <f t="shared" si="14"/>
        <v>0.73892720306513404</v>
      </c>
      <c r="M188" s="14">
        <v>0</v>
      </c>
      <c r="N188" s="22">
        <f t="shared" si="15"/>
        <v>0.2577394636015326</v>
      </c>
      <c r="O188" s="27">
        <f t="shared" si="16"/>
        <v>3</v>
      </c>
      <c r="P188" s="27">
        <f t="shared" si="17"/>
        <v>0</v>
      </c>
    </row>
    <row r="189" spans="1:16">
      <c r="A189" s="21">
        <v>28863</v>
      </c>
      <c r="B189" s="19">
        <v>6</v>
      </c>
      <c r="C189" s="26">
        <v>0.57999999999999996</v>
      </c>
      <c r="D189" s="26">
        <v>0.63678160919540228</v>
      </c>
      <c r="E189" s="26">
        <f t="shared" si="12"/>
        <v>0.41</v>
      </c>
      <c r="F189" s="26">
        <f t="shared" si="13"/>
        <v>0.36321839080459772</v>
      </c>
      <c r="G189" s="19">
        <v>58</v>
      </c>
      <c r="H189" s="19">
        <v>41</v>
      </c>
      <c r="I189" s="14">
        <v>277</v>
      </c>
      <c r="J189" s="14">
        <v>158</v>
      </c>
      <c r="K189" s="14">
        <v>1</v>
      </c>
      <c r="L189" s="22">
        <f t="shared" si="14"/>
        <v>0.73892720306513404</v>
      </c>
      <c r="M189" s="14">
        <v>0</v>
      </c>
      <c r="N189" s="22">
        <f t="shared" si="15"/>
        <v>0.2577394636015326</v>
      </c>
      <c r="O189" s="27">
        <f t="shared" si="16"/>
        <v>3</v>
      </c>
      <c r="P189" s="27">
        <f t="shared" si="17"/>
        <v>0</v>
      </c>
    </row>
    <row r="190" spans="1:16">
      <c r="A190" s="21">
        <v>28864</v>
      </c>
      <c r="B190" s="19">
        <v>5.9</v>
      </c>
      <c r="C190" s="26">
        <v>0.57999999999999996</v>
      </c>
      <c r="D190" s="26">
        <v>0.63678160919540228</v>
      </c>
      <c r="E190" s="26">
        <f t="shared" si="12"/>
        <v>0.41</v>
      </c>
      <c r="F190" s="26">
        <f t="shared" si="13"/>
        <v>0.36321839080459772</v>
      </c>
      <c r="G190" s="19">
        <v>58</v>
      </c>
      <c r="H190" s="19">
        <v>41</v>
      </c>
      <c r="I190" s="14">
        <v>277</v>
      </c>
      <c r="J190" s="14">
        <v>158</v>
      </c>
      <c r="K190" s="14">
        <v>1</v>
      </c>
      <c r="L190" s="22">
        <f t="shared" si="14"/>
        <v>0.73892720306513404</v>
      </c>
      <c r="M190" s="14">
        <v>0</v>
      </c>
      <c r="N190" s="22">
        <f t="shared" si="15"/>
        <v>0.2577394636015326</v>
      </c>
      <c r="O190" s="27">
        <f t="shared" si="16"/>
        <v>3</v>
      </c>
      <c r="P190" s="27">
        <f t="shared" si="17"/>
        <v>0</v>
      </c>
    </row>
    <row r="191" spans="1:16">
      <c r="A191" s="21">
        <v>28865</v>
      </c>
      <c r="B191" s="19">
        <v>6</v>
      </c>
      <c r="C191" s="26">
        <v>0.57999999999999996</v>
      </c>
      <c r="D191" s="26">
        <v>0.63678160919540228</v>
      </c>
      <c r="E191" s="26">
        <f t="shared" si="12"/>
        <v>0.41</v>
      </c>
      <c r="F191" s="26">
        <f t="shared" si="13"/>
        <v>0.36321839080459772</v>
      </c>
      <c r="G191" s="19">
        <v>58</v>
      </c>
      <c r="H191" s="19">
        <v>41</v>
      </c>
      <c r="I191" s="14">
        <v>277</v>
      </c>
      <c r="J191" s="14">
        <v>158</v>
      </c>
      <c r="K191" s="14">
        <v>1</v>
      </c>
      <c r="L191" s="22">
        <f t="shared" si="14"/>
        <v>0.73892720306513404</v>
      </c>
      <c r="M191" s="14">
        <v>0</v>
      </c>
      <c r="N191" s="22">
        <f t="shared" si="15"/>
        <v>0.2577394636015326</v>
      </c>
      <c r="O191" s="27">
        <f t="shared" si="16"/>
        <v>3</v>
      </c>
      <c r="P191" s="27">
        <f t="shared" si="17"/>
        <v>0</v>
      </c>
    </row>
    <row r="192" spans="1:16">
      <c r="A192" s="21">
        <v>28866</v>
      </c>
      <c r="B192" s="19">
        <v>5.9</v>
      </c>
      <c r="C192" s="26">
        <v>0.57999999999999996</v>
      </c>
      <c r="D192" s="26">
        <v>0.63678160919540228</v>
      </c>
      <c r="E192" s="26">
        <f t="shared" si="12"/>
        <v>0.41</v>
      </c>
      <c r="F192" s="26">
        <f t="shared" si="13"/>
        <v>0.36321839080459772</v>
      </c>
      <c r="G192" s="19">
        <v>58</v>
      </c>
      <c r="H192" s="19">
        <v>41</v>
      </c>
      <c r="I192" s="14">
        <v>277</v>
      </c>
      <c r="J192" s="14">
        <v>158</v>
      </c>
      <c r="K192" s="14">
        <v>1</v>
      </c>
      <c r="L192" s="22">
        <f t="shared" si="14"/>
        <v>0.73892720306513404</v>
      </c>
      <c r="M192" s="14">
        <v>0</v>
      </c>
      <c r="N192" s="22">
        <f t="shared" si="15"/>
        <v>0.2577394636015326</v>
      </c>
      <c r="O192" s="27">
        <f t="shared" si="16"/>
        <v>3</v>
      </c>
      <c r="P192" s="27">
        <f t="shared" si="17"/>
        <v>0</v>
      </c>
    </row>
    <row r="193" spans="1:16">
      <c r="A193" s="21">
        <v>28867</v>
      </c>
      <c r="B193" s="19">
        <v>6</v>
      </c>
      <c r="C193" s="26">
        <v>0.57999999999999996</v>
      </c>
      <c r="D193" s="26">
        <v>0.63678160919540228</v>
      </c>
      <c r="E193" s="26">
        <f t="shared" si="12"/>
        <v>0.41</v>
      </c>
      <c r="F193" s="26">
        <f t="shared" si="13"/>
        <v>0.36321839080459772</v>
      </c>
      <c r="G193" s="19">
        <v>58</v>
      </c>
      <c r="H193" s="19">
        <v>41</v>
      </c>
      <c r="I193" s="14">
        <v>277</v>
      </c>
      <c r="J193" s="14">
        <v>158</v>
      </c>
      <c r="K193" s="14">
        <v>1</v>
      </c>
      <c r="L193" s="22">
        <f t="shared" si="14"/>
        <v>0.73892720306513404</v>
      </c>
      <c r="M193" s="14">
        <v>0</v>
      </c>
      <c r="N193" s="22">
        <f t="shared" si="15"/>
        <v>0.2577394636015326</v>
      </c>
      <c r="O193" s="27">
        <f t="shared" si="16"/>
        <v>3</v>
      </c>
      <c r="P193" s="27">
        <f t="shared" si="17"/>
        <v>0</v>
      </c>
    </row>
    <row r="194" spans="1:16">
      <c r="A194" s="21">
        <v>29221</v>
      </c>
      <c r="B194" s="19">
        <v>6.3</v>
      </c>
      <c r="C194" s="26">
        <v>0.57999999999999996</v>
      </c>
      <c r="D194" s="26">
        <v>0.63678160919540228</v>
      </c>
      <c r="E194" s="26">
        <f t="shared" si="12"/>
        <v>0.41</v>
      </c>
      <c r="F194" s="26">
        <f t="shared" si="13"/>
        <v>0.36321839080459772</v>
      </c>
      <c r="G194" s="19">
        <v>58</v>
      </c>
      <c r="H194" s="19">
        <v>41</v>
      </c>
      <c r="I194" s="14">
        <v>277</v>
      </c>
      <c r="J194" s="14">
        <v>158</v>
      </c>
      <c r="K194" s="14">
        <v>1</v>
      </c>
      <c r="L194" s="22">
        <f t="shared" si="14"/>
        <v>0.73892720306513404</v>
      </c>
      <c r="M194" s="14">
        <v>0</v>
      </c>
      <c r="N194" s="22">
        <f t="shared" si="15"/>
        <v>0.2577394636015326</v>
      </c>
      <c r="O194" s="27">
        <f t="shared" si="16"/>
        <v>3</v>
      </c>
      <c r="P194" s="27">
        <f t="shared" si="17"/>
        <v>0</v>
      </c>
    </row>
    <row r="195" spans="1:16">
      <c r="A195" s="21">
        <v>29222</v>
      </c>
      <c r="B195" s="19">
        <v>6.3</v>
      </c>
      <c r="C195" s="26">
        <v>0.57999999999999996</v>
      </c>
      <c r="D195" s="26">
        <v>0.63678160919540228</v>
      </c>
      <c r="E195" s="26">
        <f t="shared" ref="E195:E258" si="18">H195/100</f>
        <v>0.41</v>
      </c>
      <c r="F195" s="26">
        <f t="shared" ref="F195:F258" si="19">J195/435</f>
        <v>0.36321839080459772</v>
      </c>
      <c r="G195" s="19">
        <v>58</v>
      </c>
      <c r="H195" s="19">
        <v>41</v>
      </c>
      <c r="I195" s="14">
        <v>277</v>
      </c>
      <c r="J195" s="14">
        <v>158</v>
      </c>
      <c r="K195" s="14">
        <v>1</v>
      </c>
      <c r="L195" s="22">
        <f t="shared" ref="L195:L258" si="20">(C195+D195+K195)/3</f>
        <v>0.73892720306513404</v>
      </c>
      <c r="M195" s="14">
        <v>0</v>
      </c>
      <c r="N195" s="22">
        <f t="shared" ref="N195:N258" si="21">(E195+F195+M195)/3</f>
        <v>0.2577394636015326</v>
      </c>
      <c r="O195" s="27">
        <f t="shared" ref="O195:O258" si="22">IF(((IF(C195&gt;0.5,1,0) + IF(D195&gt;0.5,1,0) + K195) = 3), 3,0)</f>
        <v>3</v>
      </c>
      <c r="P195" s="27">
        <f t="shared" ref="P195:P258" si="23">IF(((IF(E195&gt;0.5,1,0) + IF(F195&gt;0.5,1,0) + M195) = 3), 3,0)</f>
        <v>0</v>
      </c>
    </row>
    <row r="196" spans="1:16">
      <c r="A196" s="21">
        <v>29223</v>
      </c>
      <c r="B196" s="19">
        <v>6.3</v>
      </c>
      <c r="C196" s="26">
        <v>0.57999999999999996</v>
      </c>
      <c r="D196" s="26">
        <v>0.63678160919540228</v>
      </c>
      <c r="E196" s="26">
        <f t="shared" si="18"/>
        <v>0.41</v>
      </c>
      <c r="F196" s="26">
        <f t="shared" si="19"/>
        <v>0.36321839080459772</v>
      </c>
      <c r="G196" s="19">
        <v>58</v>
      </c>
      <c r="H196" s="19">
        <v>41</v>
      </c>
      <c r="I196" s="14">
        <v>277</v>
      </c>
      <c r="J196" s="14">
        <v>158</v>
      </c>
      <c r="K196" s="14">
        <v>1</v>
      </c>
      <c r="L196" s="22">
        <f t="shared" si="20"/>
        <v>0.73892720306513404</v>
      </c>
      <c r="M196" s="14">
        <v>0</v>
      </c>
      <c r="N196" s="22">
        <f t="shared" si="21"/>
        <v>0.2577394636015326</v>
      </c>
      <c r="O196" s="27">
        <f t="shared" si="22"/>
        <v>3</v>
      </c>
      <c r="P196" s="27">
        <f t="shared" si="23"/>
        <v>0</v>
      </c>
    </row>
    <row r="197" spans="1:16">
      <c r="A197" s="21">
        <v>29224</v>
      </c>
      <c r="B197" s="19">
        <v>6.9</v>
      </c>
      <c r="C197" s="26">
        <v>0.57999999999999996</v>
      </c>
      <c r="D197" s="26">
        <v>0.63678160919540228</v>
      </c>
      <c r="E197" s="26">
        <f t="shared" si="18"/>
        <v>0.41</v>
      </c>
      <c r="F197" s="26">
        <f t="shared" si="19"/>
        <v>0.36321839080459772</v>
      </c>
      <c r="G197" s="19">
        <v>58</v>
      </c>
      <c r="H197" s="19">
        <v>41</v>
      </c>
      <c r="I197" s="14">
        <v>277</v>
      </c>
      <c r="J197" s="14">
        <v>158</v>
      </c>
      <c r="K197" s="14">
        <v>1</v>
      </c>
      <c r="L197" s="22">
        <f t="shared" si="20"/>
        <v>0.73892720306513404</v>
      </c>
      <c r="M197" s="14">
        <v>0</v>
      </c>
      <c r="N197" s="22">
        <f t="shared" si="21"/>
        <v>0.2577394636015326</v>
      </c>
      <c r="O197" s="27">
        <f t="shared" si="22"/>
        <v>3</v>
      </c>
      <c r="P197" s="27">
        <f t="shared" si="23"/>
        <v>0</v>
      </c>
    </row>
    <row r="198" spans="1:16">
      <c r="A198" s="21">
        <v>29225</v>
      </c>
      <c r="B198" s="19">
        <v>7.5</v>
      </c>
      <c r="C198" s="26">
        <v>0.57999999999999996</v>
      </c>
      <c r="D198" s="26">
        <v>0.63678160919540228</v>
      </c>
      <c r="E198" s="26">
        <f t="shared" si="18"/>
        <v>0.41</v>
      </c>
      <c r="F198" s="26">
        <f t="shared" si="19"/>
        <v>0.36321839080459772</v>
      </c>
      <c r="G198" s="19">
        <v>58</v>
      </c>
      <c r="H198" s="19">
        <v>41</v>
      </c>
      <c r="I198" s="14">
        <v>277</v>
      </c>
      <c r="J198" s="14">
        <v>158</v>
      </c>
      <c r="K198" s="14">
        <v>1</v>
      </c>
      <c r="L198" s="22">
        <f t="shared" si="20"/>
        <v>0.73892720306513404</v>
      </c>
      <c r="M198" s="14">
        <v>0</v>
      </c>
      <c r="N198" s="22">
        <f t="shared" si="21"/>
        <v>0.2577394636015326</v>
      </c>
      <c r="O198" s="27">
        <f t="shared" si="22"/>
        <v>3</v>
      </c>
      <c r="P198" s="27">
        <f t="shared" si="23"/>
        <v>0</v>
      </c>
    </row>
    <row r="199" spans="1:16">
      <c r="A199" s="21">
        <v>29226</v>
      </c>
      <c r="B199" s="19">
        <v>7.6</v>
      </c>
      <c r="C199" s="26">
        <v>0.57999999999999996</v>
      </c>
      <c r="D199" s="26">
        <v>0.63678160919540228</v>
      </c>
      <c r="E199" s="26">
        <f t="shared" si="18"/>
        <v>0.41</v>
      </c>
      <c r="F199" s="26">
        <f t="shared" si="19"/>
        <v>0.36321839080459772</v>
      </c>
      <c r="G199" s="19">
        <v>58</v>
      </c>
      <c r="H199" s="19">
        <v>41</v>
      </c>
      <c r="I199" s="14">
        <v>277</v>
      </c>
      <c r="J199" s="14">
        <v>158</v>
      </c>
      <c r="K199" s="14">
        <v>1</v>
      </c>
      <c r="L199" s="22">
        <f t="shared" si="20"/>
        <v>0.73892720306513404</v>
      </c>
      <c r="M199" s="14">
        <v>0</v>
      </c>
      <c r="N199" s="22">
        <f t="shared" si="21"/>
        <v>0.2577394636015326</v>
      </c>
      <c r="O199" s="27">
        <f t="shared" si="22"/>
        <v>3</v>
      </c>
      <c r="P199" s="27">
        <f t="shared" si="23"/>
        <v>0</v>
      </c>
    </row>
    <row r="200" spans="1:16">
      <c r="A200" s="21">
        <v>29227</v>
      </c>
      <c r="B200" s="19">
        <v>7.8</v>
      </c>
      <c r="C200" s="26">
        <v>0.57999999999999996</v>
      </c>
      <c r="D200" s="26">
        <v>0.63678160919540228</v>
      </c>
      <c r="E200" s="26">
        <f t="shared" si="18"/>
        <v>0.41</v>
      </c>
      <c r="F200" s="26">
        <f t="shared" si="19"/>
        <v>0.36321839080459772</v>
      </c>
      <c r="G200" s="19">
        <v>58</v>
      </c>
      <c r="H200" s="19">
        <v>41</v>
      </c>
      <c r="I200" s="14">
        <v>277</v>
      </c>
      <c r="J200" s="14">
        <v>158</v>
      </c>
      <c r="K200" s="14">
        <v>1</v>
      </c>
      <c r="L200" s="22">
        <f t="shared" si="20"/>
        <v>0.73892720306513404</v>
      </c>
      <c r="M200" s="14">
        <v>0</v>
      </c>
      <c r="N200" s="22">
        <f t="shared" si="21"/>
        <v>0.2577394636015326</v>
      </c>
      <c r="O200" s="27">
        <f t="shared" si="22"/>
        <v>3</v>
      </c>
      <c r="P200" s="27">
        <f t="shared" si="23"/>
        <v>0</v>
      </c>
    </row>
    <row r="201" spans="1:16">
      <c r="A201" s="21">
        <v>29228</v>
      </c>
      <c r="B201" s="19">
        <v>7.7</v>
      </c>
      <c r="C201" s="26">
        <v>0.57999999999999996</v>
      </c>
      <c r="D201" s="26">
        <v>0.63678160919540228</v>
      </c>
      <c r="E201" s="26">
        <f t="shared" si="18"/>
        <v>0.41</v>
      </c>
      <c r="F201" s="26">
        <f t="shared" si="19"/>
        <v>0.36321839080459772</v>
      </c>
      <c r="G201" s="19">
        <v>58</v>
      </c>
      <c r="H201" s="19">
        <v>41</v>
      </c>
      <c r="I201" s="14">
        <v>277</v>
      </c>
      <c r="J201" s="14">
        <v>158</v>
      </c>
      <c r="K201" s="14">
        <v>1</v>
      </c>
      <c r="L201" s="22">
        <f t="shared" si="20"/>
        <v>0.73892720306513404</v>
      </c>
      <c r="M201" s="14">
        <v>0</v>
      </c>
      <c r="N201" s="22">
        <f t="shared" si="21"/>
        <v>0.2577394636015326</v>
      </c>
      <c r="O201" s="27">
        <f t="shared" si="22"/>
        <v>3</v>
      </c>
      <c r="P201" s="27">
        <f t="shared" si="23"/>
        <v>0</v>
      </c>
    </row>
    <row r="202" spans="1:16">
      <c r="A202" s="21">
        <v>29229</v>
      </c>
      <c r="B202" s="19">
        <v>7.5</v>
      </c>
      <c r="C202" s="26">
        <v>0.57999999999999996</v>
      </c>
      <c r="D202" s="26">
        <v>0.63678160919540228</v>
      </c>
      <c r="E202" s="26">
        <f t="shared" si="18"/>
        <v>0.41</v>
      </c>
      <c r="F202" s="26">
        <f t="shared" si="19"/>
        <v>0.36321839080459772</v>
      </c>
      <c r="G202" s="19">
        <v>58</v>
      </c>
      <c r="H202" s="19">
        <v>41</v>
      </c>
      <c r="I202" s="14">
        <v>277</v>
      </c>
      <c r="J202" s="14">
        <v>158</v>
      </c>
      <c r="K202" s="14">
        <v>1</v>
      </c>
      <c r="L202" s="22">
        <f t="shared" si="20"/>
        <v>0.73892720306513404</v>
      </c>
      <c r="M202" s="14">
        <v>0</v>
      </c>
      <c r="N202" s="22">
        <f t="shared" si="21"/>
        <v>0.2577394636015326</v>
      </c>
      <c r="O202" s="27">
        <f t="shared" si="22"/>
        <v>3</v>
      </c>
      <c r="P202" s="27">
        <f t="shared" si="23"/>
        <v>0</v>
      </c>
    </row>
    <row r="203" spans="1:16">
      <c r="A203" s="21">
        <v>29230</v>
      </c>
      <c r="B203" s="19">
        <v>7.5</v>
      </c>
      <c r="C203" s="26">
        <v>0.57999999999999996</v>
      </c>
      <c r="D203" s="26">
        <v>0.63678160919540228</v>
      </c>
      <c r="E203" s="26">
        <f t="shared" si="18"/>
        <v>0.41</v>
      </c>
      <c r="F203" s="26">
        <f t="shared" si="19"/>
        <v>0.36321839080459772</v>
      </c>
      <c r="G203" s="19">
        <v>58</v>
      </c>
      <c r="H203" s="19">
        <v>41</v>
      </c>
      <c r="I203" s="14">
        <v>277</v>
      </c>
      <c r="J203" s="14">
        <v>158</v>
      </c>
      <c r="K203" s="14">
        <v>1</v>
      </c>
      <c r="L203" s="22">
        <f t="shared" si="20"/>
        <v>0.73892720306513404</v>
      </c>
      <c r="M203" s="14">
        <v>0</v>
      </c>
      <c r="N203" s="22">
        <f t="shared" si="21"/>
        <v>0.2577394636015326</v>
      </c>
      <c r="O203" s="27">
        <f t="shared" si="22"/>
        <v>3</v>
      </c>
      <c r="P203" s="27">
        <f t="shared" si="23"/>
        <v>0</v>
      </c>
    </row>
    <row r="204" spans="1:16">
      <c r="A204" s="21">
        <v>29231</v>
      </c>
      <c r="B204" s="19">
        <v>7.5</v>
      </c>
      <c r="C204" s="26">
        <v>0.57999999999999996</v>
      </c>
      <c r="D204" s="26">
        <v>0.63678160919540228</v>
      </c>
      <c r="E204" s="26">
        <f t="shared" si="18"/>
        <v>0.41</v>
      </c>
      <c r="F204" s="26">
        <f t="shared" si="19"/>
        <v>0.36321839080459772</v>
      </c>
      <c r="G204" s="19">
        <v>58</v>
      </c>
      <c r="H204" s="19">
        <v>41</v>
      </c>
      <c r="I204" s="14">
        <v>277</v>
      </c>
      <c r="J204" s="14">
        <v>158</v>
      </c>
      <c r="K204" s="14">
        <v>1</v>
      </c>
      <c r="L204" s="22">
        <f t="shared" si="20"/>
        <v>0.73892720306513404</v>
      </c>
      <c r="M204" s="14">
        <v>0</v>
      </c>
      <c r="N204" s="22">
        <f t="shared" si="21"/>
        <v>0.2577394636015326</v>
      </c>
      <c r="O204" s="27">
        <f t="shared" si="22"/>
        <v>3</v>
      </c>
      <c r="P204" s="27">
        <f t="shared" si="23"/>
        <v>0</v>
      </c>
    </row>
    <row r="205" spans="1:16">
      <c r="A205" s="21">
        <v>29232</v>
      </c>
      <c r="B205" s="19">
        <v>7.2</v>
      </c>
      <c r="C205" s="26">
        <v>0.57999999999999996</v>
      </c>
      <c r="D205" s="26">
        <v>0.63678160919540228</v>
      </c>
      <c r="E205" s="26">
        <f t="shared" si="18"/>
        <v>0.41</v>
      </c>
      <c r="F205" s="26">
        <f t="shared" si="19"/>
        <v>0.36321839080459772</v>
      </c>
      <c r="G205" s="19">
        <v>58</v>
      </c>
      <c r="H205" s="19">
        <v>41</v>
      </c>
      <c r="I205" s="14">
        <v>277</v>
      </c>
      <c r="J205" s="14">
        <v>158</v>
      </c>
      <c r="K205" s="14">
        <v>1</v>
      </c>
      <c r="L205" s="22">
        <f t="shared" si="20"/>
        <v>0.73892720306513404</v>
      </c>
      <c r="M205" s="14">
        <v>0</v>
      </c>
      <c r="N205" s="22">
        <f t="shared" si="21"/>
        <v>0.2577394636015326</v>
      </c>
      <c r="O205" s="27">
        <f t="shared" si="22"/>
        <v>3</v>
      </c>
      <c r="P205" s="27">
        <f t="shared" si="23"/>
        <v>0</v>
      </c>
    </row>
    <row r="206" spans="1:16">
      <c r="A206" s="21">
        <v>29587</v>
      </c>
      <c r="B206" s="19">
        <v>7.5</v>
      </c>
      <c r="C206" s="26">
        <v>0.57999999999999996</v>
      </c>
      <c r="D206" s="26">
        <v>0.63678160919540228</v>
      </c>
      <c r="E206" s="26">
        <f t="shared" si="18"/>
        <v>0.41</v>
      </c>
      <c r="F206" s="26">
        <f t="shared" si="19"/>
        <v>0.36321839080459772</v>
      </c>
      <c r="G206" s="19">
        <v>58</v>
      </c>
      <c r="H206" s="19">
        <v>41</v>
      </c>
      <c r="I206" s="14">
        <v>277</v>
      </c>
      <c r="J206" s="14">
        <v>158</v>
      </c>
      <c r="K206" s="14">
        <v>0</v>
      </c>
      <c r="L206" s="22">
        <f t="shared" si="20"/>
        <v>0.40559386973180073</v>
      </c>
      <c r="M206" s="14">
        <v>1</v>
      </c>
      <c r="N206" s="22">
        <f t="shared" si="21"/>
        <v>0.59107279693486592</v>
      </c>
      <c r="O206" s="27">
        <f t="shared" si="22"/>
        <v>0</v>
      </c>
      <c r="P206" s="27">
        <f t="shared" si="23"/>
        <v>0</v>
      </c>
    </row>
    <row r="207" spans="1:16">
      <c r="A207" s="21">
        <v>29588</v>
      </c>
      <c r="B207" s="19">
        <v>7.4</v>
      </c>
      <c r="C207" s="26">
        <v>0.46</v>
      </c>
      <c r="D207" s="26">
        <v>0.55632183908045973</v>
      </c>
      <c r="E207" s="26">
        <f t="shared" si="18"/>
        <v>0.53</v>
      </c>
      <c r="F207" s="26">
        <f t="shared" si="19"/>
        <v>0.44137931034482758</v>
      </c>
      <c r="G207" s="19">
        <v>46</v>
      </c>
      <c r="H207" s="19">
        <v>53</v>
      </c>
      <c r="I207" s="14">
        <v>242</v>
      </c>
      <c r="J207" s="14">
        <v>192</v>
      </c>
      <c r="K207" s="14">
        <v>0</v>
      </c>
      <c r="L207" s="22">
        <f t="shared" si="20"/>
        <v>0.33877394636015329</v>
      </c>
      <c r="M207" s="14">
        <v>1</v>
      </c>
      <c r="N207" s="22">
        <f t="shared" si="21"/>
        <v>0.6571264367816092</v>
      </c>
      <c r="O207" s="27">
        <f t="shared" si="22"/>
        <v>0</v>
      </c>
      <c r="P207" s="27">
        <f t="shared" si="23"/>
        <v>0</v>
      </c>
    </row>
    <row r="208" spans="1:16">
      <c r="A208" s="21">
        <v>29589</v>
      </c>
      <c r="B208" s="19">
        <v>7.4</v>
      </c>
      <c r="C208" s="26">
        <v>0.46</v>
      </c>
      <c r="D208" s="26">
        <v>0.55632183908045973</v>
      </c>
      <c r="E208" s="26">
        <f t="shared" si="18"/>
        <v>0.53</v>
      </c>
      <c r="F208" s="26">
        <f t="shared" si="19"/>
        <v>0.44137931034482758</v>
      </c>
      <c r="G208" s="19">
        <v>46</v>
      </c>
      <c r="H208" s="19">
        <v>53</v>
      </c>
      <c r="I208" s="14">
        <v>242</v>
      </c>
      <c r="J208" s="14">
        <v>192</v>
      </c>
      <c r="K208" s="14">
        <v>0</v>
      </c>
      <c r="L208" s="22">
        <f t="shared" si="20"/>
        <v>0.33877394636015329</v>
      </c>
      <c r="M208" s="14">
        <v>1</v>
      </c>
      <c r="N208" s="22">
        <f t="shared" si="21"/>
        <v>0.6571264367816092</v>
      </c>
      <c r="O208" s="27">
        <f t="shared" si="22"/>
        <v>0</v>
      </c>
      <c r="P208" s="27">
        <f t="shared" si="23"/>
        <v>0</v>
      </c>
    </row>
    <row r="209" spans="1:16">
      <c r="A209" s="21">
        <v>29590</v>
      </c>
      <c r="B209" s="19">
        <v>7.2</v>
      </c>
      <c r="C209" s="26">
        <v>0.46</v>
      </c>
      <c r="D209" s="26">
        <v>0.55632183908045973</v>
      </c>
      <c r="E209" s="26">
        <f t="shared" si="18"/>
        <v>0.53</v>
      </c>
      <c r="F209" s="26">
        <f t="shared" si="19"/>
        <v>0.44137931034482758</v>
      </c>
      <c r="G209" s="19">
        <v>46</v>
      </c>
      <c r="H209" s="19">
        <v>53</v>
      </c>
      <c r="I209" s="14">
        <v>242</v>
      </c>
      <c r="J209" s="14">
        <v>192</v>
      </c>
      <c r="K209" s="14">
        <v>0</v>
      </c>
      <c r="L209" s="22">
        <f t="shared" si="20"/>
        <v>0.33877394636015329</v>
      </c>
      <c r="M209" s="14">
        <v>1</v>
      </c>
      <c r="N209" s="22">
        <f t="shared" si="21"/>
        <v>0.6571264367816092</v>
      </c>
      <c r="O209" s="27">
        <f t="shared" si="22"/>
        <v>0</v>
      </c>
      <c r="P209" s="27">
        <f t="shared" si="23"/>
        <v>0</v>
      </c>
    </row>
    <row r="210" spans="1:16">
      <c r="A210" s="21">
        <v>29591</v>
      </c>
      <c r="B210" s="19">
        <v>7.5</v>
      </c>
      <c r="C210" s="26">
        <v>0.46</v>
      </c>
      <c r="D210" s="26">
        <v>0.55632183908045973</v>
      </c>
      <c r="E210" s="26">
        <f t="shared" si="18"/>
        <v>0.53</v>
      </c>
      <c r="F210" s="26">
        <f t="shared" si="19"/>
        <v>0.44137931034482758</v>
      </c>
      <c r="G210" s="19">
        <v>46</v>
      </c>
      <c r="H210" s="19">
        <v>53</v>
      </c>
      <c r="I210" s="14">
        <v>242</v>
      </c>
      <c r="J210" s="14">
        <v>192</v>
      </c>
      <c r="K210" s="14">
        <v>0</v>
      </c>
      <c r="L210" s="22">
        <f t="shared" si="20"/>
        <v>0.33877394636015329</v>
      </c>
      <c r="M210" s="14">
        <v>1</v>
      </c>
      <c r="N210" s="22">
        <f t="shared" si="21"/>
        <v>0.6571264367816092</v>
      </c>
      <c r="O210" s="27">
        <f t="shared" si="22"/>
        <v>0</v>
      </c>
      <c r="P210" s="27">
        <f t="shared" si="23"/>
        <v>0</v>
      </c>
    </row>
    <row r="211" spans="1:16">
      <c r="A211" s="21">
        <v>29592</v>
      </c>
      <c r="B211" s="19">
        <v>7.5</v>
      </c>
      <c r="C211" s="26">
        <v>0.46</v>
      </c>
      <c r="D211" s="26">
        <v>0.55632183908045973</v>
      </c>
      <c r="E211" s="26">
        <f t="shared" si="18"/>
        <v>0.53</v>
      </c>
      <c r="F211" s="26">
        <f t="shared" si="19"/>
        <v>0.44137931034482758</v>
      </c>
      <c r="G211" s="19">
        <v>46</v>
      </c>
      <c r="H211" s="19">
        <v>53</v>
      </c>
      <c r="I211" s="14">
        <v>242</v>
      </c>
      <c r="J211" s="14">
        <v>192</v>
      </c>
      <c r="K211" s="14">
        <v>0</v>
      </c>
      <c r="L211" s="22">
        <f t="shared" si="20"/>
        <v>0.33877394636015329</v>
      </c>
      <c r="M211" s="14">
        <v>1</v>
      </c>
      <c r="N211" s="22">
        <f t="shared" si="21"/>
        <v>0.6571264367816092</v>
      </c>
      <c r="O211" s="27">
        <f t="shared" si="22"/>
        <v>0</v>
      </c>
      <c r="P211" s="27">
        <f t="shared" si="23"/>
        <v>0</v>
      </c>
    </row>
    <row r="212" spans="1:16">
      <c r="A212" s="21">
        <v>29593</v>
      </c>
      <c r="B212" s="19">
        <v>7.2</v>
      </c>
      <c r="C212" s="26">
        <v>0.46</v>
      </c>
      <c r="D212" s="26">
        <v>0.55632183908045973</v>
      </c>
      <c r="E212" s="26">
        <f t="shared" si="18"/>
        <v>0.53</v>
      </c>
      <c r="F212" s="26">
        <f t="shared" si="19"/>
        <v>0.44137931034482758</v>
      </c>
      <c r="G212" s="19">
        <v>46</v>
      </c>
      <c r="H212" s="19">
        <v>53</v>
      </c>
      <c r="I212" s="14">
        <v>242</v>
      </c>
      <c r="J212" s="14">
        <v>192</v>
      </c>
      <c r="K212" s="14">
        <v>0</v>
      </c>
      <c r="L212" s="22">
        <f t="shared" si="20"/>
        <v>0.33877394636015329</v>
      </c>
      <c r="M212" s="14">
        <v>1</v>
      </c>
      <c r="N212" s="22">
        <f t="shared" si="21"/>
        <v>0.6571264367816092</v>
      </c>
      <c r="O212" s="27">
        <f t="shared" si="22"/>
        <v>0</v>
      </c>
      <c r="P212" s="27">
        <f t="shared" si="23"/>
        <v>0</v>
      </c>
    </row>
    <row r="213" spans="1:16">
      <c r="A213" s="21">
        <v>29594</v>
      </c>
      <c r="B213" s="19">
        <v>7.4</v>
      </c>
      <c r="C213" s="26">
        <v>0.46</v>
      </c>
      <c r="D213" s="26">
        <v>0.55632183908045973</v>
      </c>
      <c r="E213" s="26">
        <f t="shared" si="18"/>
        <v>0.53</v>
      </c>
      <c r="F213" s="26">
        <f t="shared" si="19"/>
        <v>0.44137931034482758</v>
      </c>
      <c r="G213" s="19">
        <v>46</v>
      </c>
      <c r="H213" s="19">
        <v>53</v>
      </c>
      <c r="I213" s="14">
        <v>242</v>
      </c>
      <c r="J213" s="14">
        <v>192</v>
      </c>
      <c r="K213" s="14">
        <v>0</v>
      </c>
      <c r="L213" s="22">
        <f t="shared" si="20"/>
        <v>0.33877394636015329</v>
      </c>
      <c r="M213" s="14">
        <v>1</v>
      </c>
      <c r="N213" s="22">
        <f t="shared" si="21"/>
        <v>0.6571264367816092</v>
      </c>
      <c r="O213" s="27">
        <f t="shared" si="22"/>
        <v>0</v>
      </c>
      <c r="P213" s="27">
        <f t="shared" si="23"/>
        <v>0</v>
      </c>
    </row>
    <row r="214" spans="1:16">
      <c r="A214" s="21">
        <v>29595</v>
      </c>
      <c r="B214" s="19">
        <v>7.6</v>
      </c>
      <c r="C214" s="26">
        <v>0.46</v>
      </c>
      <c r="D214" s="26">
        <v>0.55632183908045973</v>
      </c>
      <c r="E214" s="26">
        <f t="shared" si="18"/>
        <v>0.53</v>
      </c>
      <c r="F214" s="26">
        <f t="shared" si="19"/>
        <v>0.44137931034482758</v>
      </c>
      <c r="G214" s="19">
        <v>46</v>
      </c>
      <c r="H214" s="19">
        <v>53</v>
      </c>
      <c r="I214" s="14">
        <v>242</v>
      </c>
      <c r="J214" s="14">
        <v>192</v>
      </c>
      <c r="K214" s="14">
        <v>0</v>
      </c>
      <c r="L214" s="22">
        <f t="shared" si="20"/>
        <v>0.33877394636015329</v>
      </c>
      <c r="M214" s="14">
        <v>1</v>
      </c>
      <c r="N214" s="22">
        <f t="shared" si="21"/>
        <v>0.6571264367816092</v>
      </c>
      <c r="O214" s="27">
        <f t="shared" si="22"/>
        <v>0</v>
      </c>
      <c r="P214" s="27">
        <f t="shared" si="23"/>
        <v>0</v>
      </c>
    </row>
    <row r="215" spans="1:16">
      <c r="A215" s="21">
        <v>29596</v>
      </c>
      <c r="B215" s="19">
        <v>7.9</v>
      </c>
      <c r="C215" s="26">
        <v>0.46</v>
      </c>
      <c r="D215" s="26">
        <v>0.55632183908045973</v>
      </c>
      <c r="E215" s="26">
        <f t="shared" si="18"/>
        <v>0.53</v>
      </c>
      <c r="F215" s="26">
        <f t="shared" si="19"/>
        <v>0.44137931034482758</v>
      </c>
      <c r="G215" s="19">
        <v>46</v>
      </c>
      <c r="H215" s="19">
        <v>53</v>
      </c>
      <c r="I215" s="14">
        <v>242</v>
      </c>
      <c r="J215" s="14">
        <v>192</v>
      </c>
      <c r="K215" s="14">
        <v>0</v>
      </c>
      <c r="L215" s="22">
        <f t="shared" si="20"/>
        <v>0.33877394636015329</v>
      </c>
      <c r="M215" s="14">
        <v>1</v>
      </c>
      <c r="N215" s="22">
        <f t="shared" si="21"/>
        <v>0.6571264367816092</v>
      </c>
      <c r="O215" s="27">
        <f t="shared" si="22"/>
        <v>0</v>
      </c>
      <c r="P215" s="27">
        <f t="shared" si="23"/>
        <v>0</v>
      </c>
    </row>
    <row r="216" spans="1:16">
      <c r="A216" s="21">
        <v>29597</v>
      </c>
      <c r="B216" s="19">
        <v>8.3000000000000007</v>
      </c>
      <c r="C216" s="26">
        <v>0.46</v>
      </c>
      <c r="D216" s="26">
        <v>0.55632183908045973</v>
      </c>
      <c r="E216" s="26">
        <f t="shared" si="18"/>
        <v>0.53</v>
      </c>
      <c r="F216" s="26">
        <f t="shared" si="19"/>
        <v>0.44137931034482758</v>
      </c>
      <c r="G216" s="19">
        <v>46</v>
      </c>
      <c r="H216" s="19">
        <v>53</v>
      </c>
      <c r="I216" s="14">
        <v>242</v>
      </c>
      <c r="J216" s="14">
        <v>192</v>
      </c>
      <c r="K216" s="14">
        <v>0</v>
      </c>
      <c r="L216" s="22">
        <f t="shared" si="20"/>
        <v>0.33877394636015329</v>
      </c>
      <c r="M216" s="14">
        <v>1</v>
      </c>
      <c r="N216" s="22">
        <f t="shared" si="21"/>
        <v>0.6571264367816092</v>
      </c>
      <c r="O216" s="27">
        <f t="shared" si="22"/>
        <v>0</v>
      </c>
      <c r="P216" s="27">
        <f t="shared" si="23"/>
        <v>0</v>
      </c>
    </row>
    <row r="217" spans="1:16">
      <c r="A217" s="21">
        <v>29598</v>
      </c>
      <c r="B217" s="19">
        <v>8.5</v>
      </c>
      <c r="C217" s="26">
        <v>0.46</v>
      </c>
      <c r="D217" s="26">
        <v>0.55632183908045973</v>
      </c>
      <c r="E217" s="26">
        <f t="shared" si="18"/>
        <v>0.53</v>
      </c>
      <c r="F217" s="26">
        <f t="shared" si="19"/>
        <v>0.44137931034482758</v>
      </c>
      <c r="G217" s="19">
        <v>46</v>
      </c>
      <c r="H217" s="19">
        <v>53</v>
      </c>
      <c r="I217" s="14">
        <v>242</v>
      </c>
      <c r="J217" s="14">
        <v>192</v>
      </c>
      <c r="K217" s="14">
        <v>0</v>
      </c>
      <c r="L217" s="22">
        <f t="shared" si="20"/>
        <v>0.33877394636015329</v>
      </c>
      <c r="M217" s="14">
        <v>1</v>
      </c>
      <c r="N217" s="22">
        <f t="shared" si="21"/>
        <v>0.6571264367816092</v>
      </c>
      <c r="O217" s="27">
        <f t="shared" si="22"/>
        <v>0</v>
      </c>
      <c r="P217" s="27">
        <f t="shared" si="23"/>
        <v>0</v>
      </c>
    </row>
    <row r="218" spans="1:16">
      <c r="A218" s="21">
        <v>29952</v>
      </c>
      <c r="B218" s="19">
        <v>8.6</v>
      </c>
      <c r="C218" s="26">
        <v>0.46</v>
      </c>
      <c r="D218" s="26">
        <v>0.55632183908045973</v>
      </c>
      <c r="E218" s="26">
        <f t="shared" si="18"/>
        <v>0.53</v>
      </c>
      <c r="F218" s="26">
        <f t="shared" si="19"/>
        <v>0.44137931034482758</v>
      </c>
      <c r="G218" s="19">
        <v>46</v>
      </c>
      <c r="H218" s="19">
        <v>53</v>
      </c>
      <c r="I218" s="14">
        <v>242</v>
      </c>
      <c r="J218" s="14">
        <v>192</v>
      </c>
      <c r="K218" s="14">
        <v>0</v>
      </c>
      <c r="L218" s="22">
        <f t="shared" si="20"/>
        <v>0.33877394636015329</v>
      </c>
      <c r="M218" s="14">
        <v>1</v>
      </c>
      <c r="N218" s="22">
        <f t="shared" si="21"/>
        <v>0.6571264367816092</v>
      </c>
      <c r="O218" s="27">
        <f t="shared" si="22"/>
        <v>0</v>
      </c>
      <c r="P218" s="27">
        <f t="shared" si="23"/>
        <v>0</v>
      </c>
    </row>
    <row r="219" spans="1:16">
      <c r="A219" s="21">
        <v>29953</v>
      </c>
      <c r="B219" s="19">
        <v>8.9</v>
      </c>
      <c r="C219" s="26">
        <v>0.46</v>
      </c>
      <c r="D219" s="26">
        <v>0.55632183908045973</v>
      </c>
      <c r="E219" s="26">
        <f t="shared" si="18"/>
        <v>0.53</v>
      </c>
      <c r="F219" s="26">
        <f t="shared" si="19"/>
        <v>0.44137931034482758</v>
      </c>
      <c r="G219" s="19">
        <v>46</v>
      </c>
      <c r="H219" s="19">
        <v>53</v>
      </c>
      <c r="I219" s="14">
        <v>242</v>
      </c>
      <c r="J219" s="14">
        <v>192</v>
      </c>
      <c r="K219" s="14">
        <v>0</v>
      </c>
      <c r="L219" s="22">
        <f t="shared" si="20"/>
        <v>0.33877394636015329</v>
      </c>
      <c r="M219" s="14">
        <v>1</v>
      </c>
      <c r="N219" s="22">
        <f t="shared" si="21"/>
        <v>0.6571264367816092</v>
      </c>
      <c r="O219" s="27">
        <f t="shared" si="22"/>
        <v>0</v>
      </c>
      <c r="P219" s="27">
        <f t="shared" si="23"/>
        <v>0</v>
      </c>
    </row>
    <row r="220" spans="1:16">
      <c r="A220" s="21">
        <v>29954</v>
      </c>
      <c r="B220" s="19">
        <v>9</v>
      </c>
      <c r="C220" s="26">
        <v>0.46</v>
      </c>
      <c r="D220" s="26">
        <v>0.55632183908045973</v>
      </c>
      <c r="E220" s="26">
        <f t="shared" si="18"/>
        <v>0.53</v>
      </c>
      <c r="F220" s="26">
        <f t="shared" si="19"/>
        <v>0.44137931034482758</v>
      </c>
      <c r="G220" s="19">
        <v>46</v>
      </c>
      <c r="H220" s="19">
        <v>53</v>
      </c>
      <c r="I220" s="14">
        <v>242</v>
      </c>
      <c r="J220" s="14">
        <v>192</v>
      </c>
      <c r="K220" s="14">
        <v>0</v>
      </c>
      <c r="L220" s="22">
        <f t="shared" si="20"/>
        <v>0.33877394636015329</v>
      </c>
      <c r="M220" s="14">
        <v>1</v>
      </c>
      <c r="N220" s="22">
        <f t="shared" si="21"/>
        <v>0.6571264367816092</v>
      </c>
      <c r="O220" s="27">
        <f t="shared" si="22"/>
        <v>0</v>
      </c>
      <c r="P220" s="27">
        <f t="shared" si="23"/>
        <v>0</v>
      </c>
    </row>
    <row r="221" spans="1:16">
      <c r="A221" s="21">
        <v>29955</v>
      </c>
      <c r="B221" s="19">
        <v>9.3000000000000007</v>
      </c>
      <c r="C221" s="26">
        <v>0.46</v>
      </c>
      <c r="D221" s="26">
        <v>0.55632183908045973</v>
      </c>
      <c r="E221" s="26">
        <f t="shared" si="18"/>
        <v>0.53</v>
      </c>
      <c r="F221" s="26">
        <f t="shared" si="19"/>
        <v>0.44137931034482758</v>
      </c>
      <c r="G221" s="19">
        <v>46</v>
      </c>
      <c r="H221" s="19">
        <v>53</v>
      </c>
      <c r="I221" s="14">
        <v>242</v>
      </c>
      <c r="J221" s="14">
        <v>192</v>
      </c>
      <c r="K221" s="14">
        <v>0</v>
      </c>
      <c r="L221" s="22">
        <f t="shared" si="20"/>
        <v>0.33877394636015329</v>
      </c>
      <c r="M221" s="14">
        <v>1</v>
      </c>
      <c r="N221" s="22">
        <f t="shared" si="21"/>
        <v>0.6571264367816092</v>
      </c>
      <c r="O221" s="27">
        <f t="shared" si="22"/>
        <v>0</v>
      </c>
      <c r="P221" s="27">
        <f t="shared" si="23"/>
        <v>0</v>
      </c>
    </row>
    <row r="222" spans="1:16">
      <c r="A222" s="21">
        <v>29956</v>
      </c>
      <c r="B222" s="19">
        <v>9.4</v>
      </c>
      <c r="C222" s="26">
        <v>0.46</v>
      </c>
      <c r="D222" s="26">
        <v>0.55632183908045973</v>
      </c>
      <c r="E222" s="26">
        <f t="shared" si="18"/>
        <v>0.53</v>
      </c>
      <c r="F222" s="26">
        <f t="shared" si="19"/>
        <v>0.44137931034482758</v>
      </c>
      <c r="G222" s="19">
        <v>46</v>
      </c>
      <c r="H222" s="19">
        <v>53</v>
      </c>
      <c r="I222" s="14">
        <v>242</v>
      </c>
      <c r="J222" s="14">
        <v>192</v>
      </c>
      <c r="K222" s="14">
        <v>0</v>
      </c>
      <c r="L222" s="22">
        <f t="shared" si="20"/>
        <v>0.33877394636015329</v>
      </c>
      <c r="M222" s="14">
        <v>1</v>
      </c>
      <c r="N222" s="22">
        <f t="shared" si="21"/>
        <v>0.6571264367816092</v>
      </c>
      <c r="O222" s="27">
        <f t="shared" si="22"/>
        <v>0</v>
      </c>
      <c r="P222" s="27">
        <f t="shared" si="23"/>
        <v>0</v>
      </c>
    </row>
    <row r="223" spans="1:16">
      <c r="A223" s="21">
        <v>29957</v>
      </c>
      <c r="B223" s="19">
        <v>9.6</v>
      </c>
      <c r="C223" s="26">
        <v>0.46</v>
      </c>
      <c r="D223" s="26">
        <v>0.55632183908045973</v>
      </c>
      <c r="E223" s="26">
        <f t="shared" si="18"/>
        <v>0.53</v>
      </c>
      <c r="F223" s="26">
        <f t="shared" si="19"/>
        <v>0.44137931034482758</v>
      </c>
      <c r="G223" s="19">
        <v>46</v>
      </c>
      <c r="H223" s="19">
        <v>53</v>
      </c>
      <c r="I223" s="14">
        <v>242</v>
      </c>
      <c r="J223" s="14">
        <v>192</v>
      </c>
      <c r="K223" s="14">
        <v>0</v>
      </c>
      <c r="L223" s="22">
        <f t="shared" si="20"/>
        <v>0.33877394636015329</v>
      </c>
      <c r="M223" s="14">
        <v>1</v>
      </c>
      <c r="N223" s="22">
        <f t="shared" si="21"/>
        <v>0.6571264367816092</v>
      </c>
      <c r="O223" s="27">
        <f t="shared" si="22"/>
        <v>0</v>
      </c>
      <c r="P223" s="27">
        <f t="shared" si="23"/>
        <v>0</v>
      </c>
    </row>
    <row r="224" spans="1:16">
      <c r="A224" s="21">
        <v>29958</v>
      </c>
      <c r="B224" s="19">
        <v>9.8000000000000007</v>
      </c>
      <c r="C224" s="26">
        <v>0.46</v>
      </c>
      <c r="D224" s="26">
        <v>0.55632183908045973</v>
      </c>
      <c r="E224" s="26">
        <f t="shared" si="18"/>
        <v>0.53</v>
      </c>
      <c r="F224" s="26">
        <f t="shared" si="19"/>
        <v>0.44137931034482758</v>
      </c>
      <c r="G224" s="19">
        <v>46</v>
      </c>
      <c r="H224" s="19">
        <v>53</v>
      </c>
      <c r="I224" s="14">
        <v>242</v>
      </c>
      <c r="J224" s="14">
        <v>192</v>
      </c>
      <c r="K224" s="14">
        <v>0</v>
      </c>
      <c r="L224" s="22">
        <f t="shared" si="20"/>
        <v>0.33877394636015329</v>
      </c>
      <c r="M224" s="14">
        <v>1</v>
      </c>
      <c r="N224" s="22">
        <f t="shared" si="21"/>
        <v>0.6571264367816092</v>
      </c>
      <c r="O224" s="27">
        <f t="shared" si="22"/>
        <v>0</v>
      </c>
      <c r="P224" s="27">
        <f t="shared" si="23"/>
        <v>0</v>
      </c>
    </row>
    <row r="225" spans="1:16">
      <c r="A225" s="21">
        <v>29959</v>
      </c>
      <c r="B225" s="19">
        <v>9.8000000000000007</v>
      </c>
      <c r="C225" s="26">
        <v>0.46</v>
      </c>
      <c r="D225" s="26">
        <v>0.55632183908045973</v>
      </c>
      <c r="E225" s="26">
        <f t="shared" si="18"/>
        <v>0.53</v>
      </c>
      <c r="F225" s="26">
        <f t="shared" si="19"/>
        <v>0.44137931034482758</v>
      </c>
      <c r="G225" s="19">
        <v>46</v>
      </c>
      <c r="H225" s="19">
        <v>53</v>
      </c>
      <c r="I225" s="14">
        <v>242</v>
      </c>
      <c r="J225" s="14">
        <v>192</v>
      </c>
      <c r="K225" s="14">
        <v>0</v>
      </c>
      <c r="L225" s="22">
        <f t="shared" si="20"/>
        <v>0.33877394636015329</v>
      </c>
      <c r="M225" s="14">
        <v>1</v>
      </c>
      <c r="N225" s="22">
        <f t="shared" si="21"/>
        <v>0.6571264367816092</v>
      </c>
      <c r="O225" s="27">
        <f t="shared" si="22"/>
        <v>0</v>
      </c>
      <c r="P225" s="27">
        <f t="shared" si="23"/>
        <v>0</v>
      </c>
    </row>
    <row r="226" spans="1:16">
      <c r="A226" s="21">
        <v>29960</v>
      </c>
      <c r="B226" s="19">
        <v>10.1</v>
      </c>
      <c r="C226" s="26">
        <v>0.46</v>
      </c>
      <c r="D226" s="26">
        <v>0.55632183908045973</v>
      </c>
      <c r="E226" s="26">
        <f t="shared" si="18"/>
        <v>0.53</v>
      </c>
      <c r="F226" s="26">
        <f t="shared" si="19"/>
        <v>0.44137931034482758</v>
      </c>
      <c r="G226" s="19">
        <v>46</v>
      </c>
      <c r="H226" s="19">
        <v>53</v>
      </c>
      <c r="I226" s="14">
        <v>242</v>
      </c>
      <c r="J226" s="14">
        <v>192</v>
      </c>
      <c r="K226" s="14">
        <v>0</v>
      </c>
      <c r="L226" s="22">
        <f t="shared" si="20"/>
        <v>0.33877394636015329</v>
      </c>
      <c r="M226" s="14">
        <v>1</v>
      </c>
      <c r="N226" s="22">
        <f t="shared" si="21"/>
        <v>0.6571264367816092</v>
      </c>
      <c r="O226" s="27">
        <f t="shared" si="22"/>
        <v>0</v>
      </c>
      <c r="P226" s="27">
        <f t="shared" si="23"/>
        <v>0</v>
      </c>
    </row>
    <row r="227" spans="1:16">
      <c r="A227" s="21">
        <v>29961</v>
      </c>
      <c r="B227" s="19">
        <v>10.4</v>
      </c>
      <c r="C227" s="26">
        <v>0.46</v>
      </c>
      <c r="D227" s="26">
        <v>0.55632183908045973</v>
      </c>
      <c r="E227" s="26">
        <f t="shared" si="18"/>
        <v>0.53</v>
      </c>
      <c r="F227" s="26">
        <f t="shared" si="19"/>
        <v>0.44137931034482758</v>
      </c>
      <c r="G227" s="19">
        <v>46</v>
      </c>
      <c r="H227" s="19">
        <v>53</v>
      </c>
      <c r="I227" s="14">
        <v>242</v>
      </c>
      <c r="J227" s="14">
        <v>192</v>
      </c>
      <c r="K227" s="14">
        <v>0</v>
      </c>
      <c r="L227" s="22">
        <f t="shared" si="20"/>
        <v>0.33877394636015329</v>
      </c>
      <c r="M227" s="14">
        <v>1</v>
      </c>
      <c r="N227" s="22">
        <f t="shared" si="21"/>
        <v>0.6571264367816092</v>
      </c>
      <c r="O227" s="27">
        <f t="shared" si="22"/>
        <v>0</v>
      </c>
      <c r="P227" s="27">
        <f t="shared" si="23"/>
        <v>0</v>
      </c>
    </row>
    <row r="228" spans="1:16">
      <c r="A228" s="21">
        <v>29962</v>
      </c>
      <c r="B228" s="19">
        <v>10.8</v>
      </c>
      <c r="C228" s="26">
        <v>0.46</v>
      </c>
      <c r="D228" s="26">
        <v>0.55632183908045973</v>
      </c>
      <c r="E228" s="26">
        <f t="shared" si="18"/>
        <v>0.53</v>
      </c>
      <c r="F228" s="26">
        <f t="shared" si="19"/>
        <v>0.44137931034482758</v>
      </c>
      <c r="G228" s="19">
        <v>46</v>
      </c>
      <c r="H228" s="19">
        <v>53</v>
      </c>
      <c r="I228" s="14">
        <v>242</v>
      </c>
      <c r="J228" s="14">
        <v>192</v>
      </c>
      <c r="K228" s="14">
        <v>0</v>
      </c>
      <c r="L228" s="22">
        <f t="shared" si="20"/>
        <v>0.33877394636015329</v>
      </c>
      <c r="M228" s="14">
        <v>1</v>
      </c>
      <c r="N228" s="22">
        <f t="shared" si="21"/>
        <v>0.6571264367816092</v>
      </c>
      <c r="O228" s="27">
        <f t="shared" si="22"/>
        <v>0</v>
      </c>
      <c r="P228" s="27">
        <f t="shared" si="23"/>
        <v>0</v>
      </c>
    </row>
    <row r="229" spans="1:16">
      <c r="A229" s="21">
        <v>29963</v>
      </c>
      <c r="B229" s="19">
        <v>10.8</v>
      </c>
      <c r="C229" s="26">
        <v>0.46</v>
      </c>
      <c r="D229" s="26">
        <v>0.55632183908045973</v>
      </c>
      <c r="E229" s="26">
        <f t="shared" si="18"/>
        <v>0.53</v>
      </c>
      <c r="F229" s="26">
        <f t="shared" si="19"/>
        <v>0.44137931034482758</v>
      </c>
      <c r="G229" s="19">
        <v>46</v>
      </c>
      <c r="H229" s="19">
        <v>53</v>
      </c>
      <c r="I229" s="14">
        <v>242</v>
      </c>
      <c r="J229" s="14">
        <v>192</v>
      </c>
      <c r="K229" s="14">
        <v>0</v>
      </c>
      <c r="L229" s="22">
        <f t="shared" si="20"/>
        <v>0.33877394636015329</v>
      </c>
      <c r="M229" s="14">
        <v>1</v>
      </c>
      <c r="N229" s="22">
        <f t="shared" si="21"/>
        <v>0.6571264367816092</v>
      </c>
      <c r="O229" s="27">
        <f t="shared" si="22"/>
        <v>0</v>
      </c>
      <c r="P229" s="27">
        <f t="shared" si="23"/>
        <v>0</v>
      </c>
    </row>
    <row r="230" spans="1:16">
      <c r="A230" s="21">
        <v>30317</v>
      </c>
      <c r="B230" s="19">
        <v>10.4</v>
      </c>
      <c r="C230" s="26">
        <v>0.46</v>
      </c>
      <c r="D230" s="26">
        <v>0.55632183908045973</v>
      </c>
      <c r="E230" s="26">
        <f t="shared" si="18"/>
        <v>0.53</v>
      </c>
      <c r="F230" s="26">
        <f t="shared" si="19"/>
        <v>0.44137931034482758</v>
      </c>
      <c r="G230" s="19">
        <v>46</v>
      </c>
      <c r="H230" s="19">
        <v>53</v>
      </c>
      <c r="I230" s="14">
        <v>242</v>
      </c>
      <c r="J230" s="14">
        <v>192</v>
      </c>
      <c r="K230" s="14">
        <v>0</v>
      </c>
      <c r="L230" s="22">
        <f t="shared" si="20"/>
        <v>0.33877394636015329</v>
      </c>
      <c r="M230" s="14">
        <v>1</v>
      </c>
      <c r="N230" s="22">
        <f t="shared" si="21"/>
        <v>0.6571264367816092</v>
      </c>
      <c r="O230" s="27">
        <f t="shared" si="22"/>
        <v>0</v>
      </c>
      <c r="P230" s="27">
        <f t="shared" si="23"/>
        <v>0</v>
      </c>
    </row>
    <row r="231" spans="1:16">
      <c r="A231" s="21">
        <v>30318</v>
      </c>
      <c r="B231" s="19">
        <v>10.4</v>
      </c>
      <c r="C231" s="26">
        <v>0.46</v>
      </c>
      <c r="D231" s="26">
        <v>0.61839080459770113</v>
      </c>
      <c r="E231" s="26">
        <f t="shared" si="18"/>
        <v>0.54</v>
      </c>
      <c r="F231" s="26">
        <f t="shared" si="19"/>
        <v>0.38160919540229887</v>
      </c>
      <c r="G231" s="19">
        <v>46</v>
      </c>
      <c r="H231" s="19">
        <v>54</v>
      </c>
      <c r="I231" s="14">
        <v>269</v>
      </c>
      <c r="J231" s="14">
        <v>166</v>
      </c>
      <c r="K231" s="14">
        <v>0</v>
      </c>
      <c r="L231" s="22">
        <f t="shared" si="20"/>
        <v>0.35946360153256701</v>
      </c>
      <c r="M231" s="14">
        <v>1</v>
      </c>
      <c r="N231" s="22">
        <f t="shared" si="21"/>
        <v>0.64053639846743293</v>
      </c>
      <c r="O231" s="27">
        <f t="shared" si="22"/>
        <v>0</v>
      </c>
      <c r="P231" s="27">
        <f t="shared" si="23"/>
        <v>0</v>
      </c>
    </row>
    <row r="232" spans="1:16">
      <c r="A232" s="21">
        <v>30319</v>
      </c>
      <c r="B232" s="19">
        <v>10.3</v>
      </c>
      <c r="C232" s="26">
        <v>0.46</v>
      </c>
      <c r="D232" s="26">
        <v>0.61839080459770113</v>
      </c>
      <c r="E232" s="26">
        <f t="shared" si="18"/>
        <v>0.54</v>
      </c>
      <c r="F232" s="26">
        <f t="shared" si="19"/>
        <v>0.38160919540229887</v>
      </c>
      <c r="G232" s="19">
        <v>46</v>
      </c>
      <c r="H232" s="19">
        <v>54</v>
      </c>
      <c r="I232" s="14">
        <v>269</v>
      </c>
      <c r="J232" s="14">
        <v>166</v>
      </c>
      <c r="K232" s="14">
        <v>0</v>
      </c>
      <c r="L232" s="22">
        <f t="shared" si="20"/>
        <v>0.35946360153256701</v>
      </c>
      <c r="M232" s="14">
        <v>1</v>
      </c>
      <c r="N232" s="22">
        <f t="shared" si="21"/>
        <v>0.64053639846743293</v>
      </c>
      <c r="O232" s="27">
        <f t="shared" si="22"/>
        <v>0</v>
      </c>
      <c r="P232" s="27">
        <f t="shared" si="23"/>
        <v>0</v>
      </c>
    </row>
    <row r="233" spans="1:16">
      <c r="A233" s="21">
        <v>30320</v>
      </c>
      <c r="B233" s="19">
        <v>10.199999999999999</v>
      </c>
      <c r="C233" s="26">
        <v>0.46</v>
      </c>
      <c r="D233" s="26">
        <v>0.61839080459770113</v>
      </c>
      <c r="E233" s="26">
        <f t="shared" si="18"/>
        <v>0.54</v>
      </c>
      <c r="F233" s="26">
        <f t="shared" si="19"/>
        <v>0.38160919540229887</v>
      </c>
      <c r="G233" s="19">
        <v>46</v>
      </c>
      <c r="H233" s="19">
        <v>54</v>
      </c>
      <c r="I233" s="14">
        <v>269</v>
      </c>
      <c r="J233" s="14">
        <v>166</v>
      </c>
      <c r="K233" s="14">
        <v>0</v>
      </c>
      <c r="L233" s="22">
        <f t="shared" si="20"/>
        <v>0.35946360153256701</v>
      </c>
      <c r="M233" s="14">
        <v>1</v>
      </c>
      <c r="N233" s="22">
        <f t="shared" si="21"/>
        <v>0.64053639846743293</v>
      </c>
      <c r="O233" s="27">
        <f t="shared" si="22"/>
        <v>0</v>
      </c>
      <c r="P233" s="27">
        <f t="shared" si="23"/>
        <v>0</v>
      </c>
    </row>
    <row r="234" spans="1:16">
      <c r="A234" s="21">
        <v>30321</v>
      </c>
      <c r="B234" s="19">
        <v>10.1</v>
      </c>
      <c r="C234" s="26">
        <v>0.46</v>
      </c>
      <c r="D234" s="26">
        <v>0.61839080459770113</v>
      </c>
      <c r="E234" s="26">
        <f t="shared" si="18"/>
        <v>0.54</v>
      </c>
      <c r="F234" s="26">
        <f t="shared" si="19"/>
        <v>0.38160919540229887</v>
      </c>
      <c r="G234" s="19">
        <v>46</v>
      </c>
      <c r="H234" s="19">
        <v>54</v>
      </c>
      <c r="I234" s="14">
        <v>269</v>
      </c>
      <c r="J234" s="14">
        <v>166</v>
      </c>
      <c r="K234" s="14">
        <v>0</v>
      </c>
      <c r="L234" s="22">
        <f t="shared" si="20"/>
        <v>0.35946360153256701</v>
      </c>
      <c r="M234" s="14">
        <v>1</v>
      </c>
      <c r="N234" s="22">
        <f t="shared" si="21"/>
        <v>0.64053639846743293</v>
      </c>
      <c r="O234" s="27">
        <f t="shared" si="22"/>
        <v>0</v>
      </c>
      <c r="P234" s="27">
        <f t="shared" si="23"/>
        <v>0</v>
      </c>
    </row>
    <row r="235" spans="1:16">
      <c r="A235" s="21">
        <v>30322</v>
      </c>
      <c r="B235" s="19">
        <v>10.1</v>
      </c>
      <c r="C235" s="26">
        <v>0.46</v>
      </c>
      <c r="D235" s="26">
        <v>0.61839080459770113</v>
      </c>
      <c r="E235" s="26">
        <f t="shared" si="18"/>
        <v>0.54</v>
      </c>
      <c r="F235" s="26">
        <f t="shared" si="19"/>
        <v>0.38160919540229887</v>
      </c>
      <c r="G235" s="19">
        <v>46</v>
      </c>
      <c r="H235" s="19">
        <v>54</v>
      </c>
      <c r="I235" s="14">
        <v>269</v>
      </c>
      <c r="J235" s="14">
        <v>166</v>
      </c>
      <c r="K235" s="14">
        <v>0</v>
      </c>
      <c r="L235" s="22">
        <f t="shared" si="20"/>
        <v>0.35946360153256701</v>
      </c>
      <c r="M235" s="14">
        <v>1</v>
      </c>
      <c r="N235" s="22">
        <f t="shared" si="21"/>
        <v>0.64053639846743293</v>
      </c>
      <c r="O235" s="27">
        <f t="shared" si="22"/>
        <v>0</v>
      </c>
      <c r="P235" s="27">
        <f t="shared" si="23"/>
        <v>0</v>
      </c>
    </row>
    <row r="236" spans="1:16">
      <c r="A236" s="21">
        <v>30323</v>
      </c>
      <c r="B236" s="19">
        <v>9.4</v>
      </c>
      <c r="C236" s="26">
        <v>0.46</v>
      </c>
      <c r="D236" s="26">
        <v>0.61839080459770113</v>
      </c>
      <c r="E236" s="26">
        <f t="shared" si="18"/>
        <v>0.54</v>
      </c>
      <c r="F236" s="26">
        <f t="shared" si="19"/>
        <v>0.38160919540229887</v>
      </c>
      <c r="G236" s="19">
        <v>46</v>
      </c>
      <c r="H236" s="19">
        <v>54</v>
      </c>
      <c r="I236" s="14">
        <v>269</v>
      </c>
      <c r="J236" s="14">
        <v>166</v>
      </c>
      <c r="K236" s="14">
        <v>0</v>
      </c>
      <c r="L236" s="22">
        <f t="shared" si="20"/>
        <v>0.35946360153256701</v>
      </c>
      <c r="M236" s="14">
        <v>1</v>
      </c>
      <c r="N236" s="22">
        <f t="shared" si="21"/>
        <v>0.64053639846743293</v>
      </c>
      <c r="O236" s="27">
        <f t="shared" si="22"/>
        <v>0</v>
      </c>
      <c r="P236" s="27">
        <f t="shared" si="23"/>
        <v>0</v>
      </c>
    </row>
    <row r="237" spans="1:16">
      <c r="A237" s="21">
        <v>30324</v>
      </c>
      <c r="B237" s="19">
        <v>9.5</v>
      </c>
      <c r="C237" s="26">
        <v>0.46</v>
      </c>
      <c r="D237" s="26">
        <v>0.61839080459770113</v>
      </c>
      <c r="E237" s="26">
        <f t="shared" si="18"/>
        <v>0.54</v>
      </c>
      <c r="F237" s="26">
        <f t="shared" si="19"/>
        <v>0.38160919540229887</v>
      </c>
      <c r="G237" s="19">
        <v>46</v>
      </c>
      <c r="H237" s="19">
        <v>54</v>
      </c>
      <c r="I237" s="14">
        <v>269</v>
      </c>
      <c r="J237" s="14">
        <v>166</v>
      </c>
      <c r="K237" s="14">
        <v>0</v>
      </c>
      <c r="L237" s="22">
        <f t="shared" si="20"/>
        <v>0.35946360153256701</v>
      </c>
      <c r="M237" s="14">
        <v>1</v>
      </c>
      <c r="N237" s="22">
        <f t="shared" si="21"/>
        <v>0.64053639846743293</v>
      </c>
      <c r="O237" s="27">
        <f t="shared" si="22"/>
        <v>0</v>
      </c>
      <c r="P237" s="27">
        <f t="shared" si="23"/>
        <v>0</v>
      </c>
    </row>
    <row r="238" spans="1:16">
      <c r="A238" s="21">
        <v>30325</v>
      </c>
      <c r="B238" s="19">
        <v>9.1999999999999993</v>
      </c>
      <c r="C238" s="26">
        <v>0.46</v>
      </c>
      <c r="D238" s="26">
        <v>0.61839080459770113</v>
      </c>
      <c r="E238" s="26">
        <f t="shared" si="18"/>
        <v>0.54</v>
      </c>
      <c r="F238" s="26">
        <f t="shared" si="19"/>
        <v>0.38160919540229887</v>
      </c>
      <c r="G238" s="19">
        <v>46</v>
      </c>
      <c r="H238" s="19">
        <v>54</v>
      </c>
      <c r="I238" s="14">
        <v>269</v>
      </c>
      <c r="J238" s="14">
        <v>166</v>
      </c>
      <c r="K238" s="14">
        <v>0</v>
      </c>
      <c r="L238" s="22">
        <f t="shared" si="20"/>
        <v>0.35946360153256701</v>
      </c>
      <c r="M238" s="14">
        <v>1</v>
      </c>
      <c r="N238" s="22">
        <f t="shared" si="21"/>
        <v>0.64053639846743293</v>
      </c>
      <c r="O238" s="27">
        <f t="shared" si="22"/>
        <v>0</v>
      </c>
      <c r="P238" s="27">
        <f t="shared" si="23"/>
        <v>0</v>
      </c>
    </row>
    <row r="239" spans="1:16">
      <c r="A239" s="21">
        <v>30326</v>
      </c>
      <c r="B239" s="19">
        <v>8.8000000000000007</v>
      </c>
      <c r="C239" s="26">
        <v>0.46</v>
      </c>
      <c r="D239" s="26">
        <v>0.61839080459770113</v>
      </c>
      <c r="E239" s="26">
        <f t="shared" si="18"/>
        <v>0.54</v>
      </c>
      <c r="F239" s="26">
        <f t="shared" si="19"/>
        <v>0.38160919540229887</v>
      </c>
      <c r="G239" s="19">
        <v>46</v>
      </c>
      <c r="H239" s="19">
        <v>54</v>
      </c>
      <c r="I239" s="14">
        <v>269</v>
      </c>
      <c r="J239" s="14">
        <v>166</v>
      </c>
      <c r="K239" s="14">
        <v>0</v>
      </c>
      <c r="L239" s="22">
        <f t="shared" si="20"/>
        <v>0.35946360153256701</v>
      </c>
      <c r="M239" s="14">
        <v>1</v>
      </c>
      <c r="N239" s="22">
        <f t="shared" si="21"/>
        <v>0.64053639846743293</v>
      </c>
      <c r="O239" s="27">
        <f t="shared" si="22"/>
        <v>0</v>
      </c>
      <c r="P239" s="27">
        <f t="shared" si="23"/>
        <v>0</v>
      </c>
    </row>
    <row r="240" spans="1:16">
      <c r="A240" s="21">
        <v>30327</v>
      </c>
      <c r="B240" s="19">
        <v>8.5</v>
      </c>
      <c r="C240" s="26">
        <v>0.46</v>
      </c>
      <c r="D240" s="26">
        <v>0.61839080459770113</v>
      </c>
      <c r="E240" s="26">
        <f t="shared" si="18"/>
        <v>0.54</v>
      </c>
      <c r="F240" s="26">
        <f t="shared" si="19"/>
        <v>0.38160919540229887</v>
      </c>
      <c r="G240" s="19">
        <v>46</v>
      </c>
      <c r="H240" s="19">
        <v>54</v>
      </c>
      <c r="I240" s="14">
        <v>269</v>
      </c>
      <c r="J240" s="14">
        <v>166</v>
      </c>
      <c r="K240" s="14">
        <v>0</v>
      </c>
      <c r="L240" s="22">
        <f t="shared" si="20"/>
        <v>0.35946360153256701</v>
      </c>
      <c r="M240" s="14">
        <v>1</v>
      </c>
      <c r="N240" s="22">
        <f t="shared" si="21"/>
        <v>0.64053639846743293</v>
      </c>
      <c r="O240" s="27">
        <f t="shared" si="22"/>
        <v>0</v>
      </c>
      <c r="P240" s="27">
        <f t="shared" si="23"/>
        <v>0</v>
      </c>
    </row>
    <row r="241" spans="1:16">
      <c r="A241" s="21">
        <v>30328</v>
      </c>
      <c r="B241" s="19">
        <v>8.3000000000000007</v>
      </c>
      <c r="C241" s="26">
        <v>0.46</v>
      </c>
      <c r="D241" s="26">
        <v>0.61839080459770113</v>
      </c>
      <c r="E241" s="26">
        <f t="shared" si="18"/>
        <v>0.54</v>
      </c>
      <c r="F241" s="26">
        <f t="shared" si="19"/>
        <v>0.38160919540229887</v>
      </c>
      <c r="G241" s="19">
        <v>46</v>
      </c>
      <c r="H241" s="19">
        <v>54</v>
      </c>
      <c r="I241" s="14">
        <v>269</v>
      </c>
      <c r="J241" s="14">
        <v>166</v>
      </c>
      <c r="K241" s="14">
        <v>0</v>
      </c>
      <c r="L241" s="22">
        <f t="shared" si="20"/>
        <v>0.35946360153256701</v>
      </c>
      <c r="M241" s="14">
        <v>1</v>
      </c>
      <c r="N241" s="22">
        <f t="shared" si="21"/>
        <v>0.64053639846743293</v>
      </c>
      <c r="O241" s="27">
        <f t="shared" si="22"/>
        <v>0</v>
      </c>
      <c r="P241" s="27">
        <f t="shared" si="23"/>
        <v>0</v>
      </c>
    </row>
    <row r="242" spans="1:16">
      <c r="A242" s="21">
        <v>30682</v>
      </c>
      <c r="B242" s="19">
        <v>8</v>
      </c>
      <c r="C242" s="26">
        <v>0.46</v>
      </c>
      <c r="D242" s="26">
        <v>0.61839080459770113</v>
      </c>
      <c r="E242" s="26">
        <f t="shared" si="18"/>
        <v>0.54</v>
      </c>
      <c r="F242" s="26">
        <f t="shared" si="19"/>
        <v>0.38160919540229887</v>
      </c>
      <c r="G242" s="19">
        <v>46</v>
      </c>
      <c r="H242" s="19">
        <v>54</v>
      </c>
      <c r="I242" s="14">
        <v>269</v>
      </c>
      <c r="J242" s="14">
        <v>166</v>
      </c>
      <c r="K242" s="14">
        <v>0</v>
      </c>
      <c r="L242" s="22">
        <f t="shared" si="20"/>
        <v>0.35946360153256701</v>
      </c>
      <c r="M242" s="14">
        <v>1</v>
      </c>
      <c r="N242" s="22">
        <f t="shared" si="21"/>
        <v>0.64053639846743293</v>
      </c>
      <c r="O242" s="27">
        <f t="shared" si="22"/>
        <v>0</v>
      </c>
      <c r="P242" s="27">
        <f t="shared" si="23"/>
        <v>0</v>
      </c>
    </row>
    <row r="243" spans="1:16">
      <c r="A243" s="21">
        <v>30683</v>
      </c>
      <c r="B243" s="19">
        <v>7.8</v>
      </c>
      <c r="C243" s="26">
        <v>0.46</v>
      </c>
      <c r="D243" s="26">
        <v>0.61839080459770113</v>
      </c>
      <c r="E243" s="26">
        <f t="shared" si="18"/>
        <v>0.54</v>
      </c>
      <c r="F243" s="26">
        <f t="shared" si="19"/>
        <v>0.38160919540229887</v>
      </c>
      <c r="G243" s="19">
        <v>46</v>
      </c>
      <c r="H243" s="19">
        <v>54</v>
      </c>
      <c r="I243" s="14">
        <v>269</v>
      </c>
      <c r="J243" s="14">
        <v>166</v>
      </c>
      <c r="K243" s="14">
        <v>0</v>
      </c>
      <c r="L243" s="22">
        <f t="shared" si="20"/>
        <v>0.35946360153256701</v>
      </c>
      <c r="M243" s="14">
        <v>1</v>
      </c>
      <c r="N243" s="22">
        <f t="shared" si="21"/>
        <v>0.64053639846743293</v>
      </c>
      <c r="O243" s="27">
        <f t="shared" si="22"/>
        <v>0</v>
      </c>
      <c r="P243" s="27">
        <f t="shared" si="23"/>
        <v>0</v>
      </c>
    </row>
    <row r="244" spans="1:16">
      <c r="A244" s="21">
        <v>30684</v>
      </c>
      <c r="B244" s="19">
        <v>7.8</v>
      </c>
      <c r="C244" s="26">
        <v>0.46</v>
      </c>
      <c r="D244" s="26">
        <v>0.61839080459770113</v>
      </c>
      <c r="E244" s="26">
        <f t="shared" si="18"/>
        <v>0.54</v>
      </c>
      <c r="F244" s="26">
        <f t="shared" si="19"/>
        <v>0.38160919540229887</v>
      </c>
      <c r="G244" s="19">
        <v>46</v>
      </c>
      <c r="H244" s="19">
        <v>54</v>
      </c>
      <c r="I244" s="14">
        <v>269</v>
      </c>
      <c r="J244" s="14">
        <v>166</v>
      </c>
      <c r="K244" s="14">
        <v>0</v>
      </c>
      <c r="L244" s="22">
        <f t="shared" si="20"/>
        <v>0.35946360153256701</v>
      </c>
      <c r="M244" s="14">
        <v>1</v>
      </c>
      <c r="N244" s="22">
        <f t="shared" si="21"/>
        <v>0.64053639846743293</v>
      </c>
      <c r="O244" s="27">
        <f t="shared" si="22"/>
        <v>0</v>
      </c>
      <c r="P244" s="27">
        <f t="shared" si="23"/>
        <v>0</v>
      </c>
    </row>
    <row r="245" spans="1:16">
      <c r="A245" s="21">
        <v>30685</v>
      </c>
      <c r="B245" s="19">
        <v>7.7</v>
      </c>
      <c r="C245" s="26">
        <v>0.46</v>
      </c>
      <c r="D245" s="26">
        <v>0.61839080459770113</v>
      </c>
      <c r="E245" s="26">
        <f t="shared" si="18"/>
        <v>0.54</v>
      </c>
      <c r="F245" s="26">
        <f t="shared" si="19"/>
        <v>0.38160919540229887</v>
      </c>
      <c r="G245" s="19">
        <v>46</v>
      </c>
      <c r="H245" s="19">
        <v>54</v>
      </c>
      <c r="I245" s="14">
        <v>269</v>
      </c>
      <c r="J245" s="14">
        <v>166</v>
      </c>
      <c r="K245" s="14">
        <v>0</v>
      </c>
      <c r="L245" s="22">
        <f t="shared" si="20"/>
        <v>0.35946360153256701</v>
      </c>
      <c r="M245" s="14">
        <v>1</v>
      </c>
      <c r="N245" s="22">
        <f t="shared" si="21"/>
        <v>0.64053639846743293</v>
      </c>
      <c r="O245" s="27">
        <f t="shared" si="22"/>
        <v>0</v>
      </c>
      <c r="P245" s="27">
        <f t="shared" si="23"/>
        <v>0</v>
      </c>
    </row>
    <row r="246" spans="1:16">
      <c r="A246" s="21">
        <v>30686</v>
      </c>
      <c r="B246" s="19">
        <v>7.4</v>
      </c>
      <c r="C246" s="26">
        <v>0.46</v>
      </c>
      <c r="D246" s="26">
        <v>0.61839080459770113</v>
      </c>
      <c r="E246" s="26">
        <f t="shared" si="18"/>
        <v>0.54</v>
      </c>
      <c r="F246" s="26">
        <f t="shared" si="19"/>
        <v>0.38160919540229887</v>
      </c>
      <c r="G246" s="19">
        <v>46</v>
      </c>
      <c r="H246" s="19">
        <v>54</v>
      </c>
      <c r="I246" s="14">
        <v>269</v>
      </c>
      <c r="J246" s="14">
        <v>166</v>
      </c>
      <c r="K246" s="14">
        <v>0</v>
      </c>
      <c r="L246" s="22">
        <f t="shared" si="20"/>
        <v>0.35946360153256701</v>
      </c>
      <c r="M246" s="14">
        <v>1</v>
      </c>
      <c r="N246" s="22">
        <f t="shared" si="21"/>
        <v>0.64053639846743293</v>
      </c>
      <c r="O246" s="27">
        <f t="shared" si="22"/>
        <v>0</v>
      </c>
      <c r="P246" s="27">
        <f t="shared" si="23"/>
        <v>0</v>
      </c>
    </row>
    <row r="247" spans="1:16">
      <c r="A247" s="21">
        <v>30687</v>
      </c>
      <c r="B247" s="19">
        <v>7.2</v>
      </c>
      <c r="C247" s="26">
        <v>0.46</v>
      </c>
      <c r="D247" s="26">
        <v>0.61839080459770113</v>
      </c>
      <c r="E247" s="26">
        <f t="shared" si="18"/>
        <v>0.54</v>
      </c>
      <c r="F247" s="26">
        <f t="shared" si="19"/>
        <v>0.38160919540229887</v>
      </c>
      <c r="G247" s="19">
        <v>46</v>
      </c>
      <c r="H247" s="19">
        <v>54</v>
      </c>
      <c r="I247" s="14">
        <v>269</v>
      </c>
      <c r="J247" s="14">
        <v>166</v>
      </c>
      <c r="K247" s="14">
        <v>0</v>
      </c>
      <c r="L247" s="22">
        <f t="shared" si="20"/>
        <v>0.35946360153256701</v>
      </c>
      <c r="M247" s="14">
        <v>1</v>
      </c>
      <c r="N247" s="22">
        <f t="shared" si="21"/>
        <v>0.64053639846743293</v>
      </c>
      <c r="O247" s="27">
        <f t="shared" si="22"/>
        <v>0</v>
      </c>
      <c r="P247" s="27">
        <f t="shared" si="23"/>
        <v>0</v>
      </c>
    </row>
    <row r="248" spans="1:16">
      <c r="A248" s="21">
        <v>30688</v>
      </c>
      <c r="B248" s="19">
        <v>7.5</v>
      </c>
      <c r="C248" s="26">
        <v>0.46</v>
      </c>
      <c r="D248" s="26">
        <v>0.61839080459770113</v>
      </c>
      <c r="E248" s="26">
        <f t="shared" si="18"/>
        <v>0.54</v>
      </c>
      <c r="F248" s="26">
        <f t="shared" si="19"/>
        <v>0.38160919540229887</v>
      </c>
      <c r="G248" s="19">
        <v>46</v>
      </c>
      <c r="H248" s="19">
        <v>54</v>
      </c>
      <c r="I248" s="14">
        <v>269</v>
      </c>
      <c r="J248" s="14">
        <v>166</v>
      </c>
      <c r="K248" s="14">
        <v>0</v>
      </c>
      <c r="L248" s="22">
        <f t="shared" si="20"/>
        <v>0.35946360153256701</v>
      </c>
      <c r="M248" s="14">
        <v>1</v>
      </c>
      <c r="N248" s="22">
        <f t="shared" si="21"/>
        <v>0.64053639846743293</v>
      </c>
      <c r="O248" s="27">
        <f t="shared" si="22"/>
        <v>0</v>
      </c>
      <c r="P248" s="27">
        <f t="shared" si="23"/>
        <v>0</v>
      </c>
    </row>
    <row r="249" spans="1:16">
      <c r="A249" s="21">
        <v>30689</v>
      </c>
      <c r="B249" s="19">
        <v>7.5</v>
      </c>
      <c r="C249" s="26">
        <v>0.46</v>
      </c>
      <c r="D249" s="26">
        <v>0.61839080459770113</v>
      </c>
      <c r="E249" s="26">
        <f t="shared" si="18"/>
        <v>0.54</v>
      </c>
      <c r="F249" s="26">
        <f t="shared" si="19"/>
        <v>0.38160919540229887</v>
      </c>
      <c r="G249" s="19">
        <v>46</v>
      </c>
      <c r="H249" s="19">
        <v>54</v>
      </c>
      <c r="I249" s="14">
        <v>269</v>
      </c>
      <c r="J249" s="14">
        <v>166</v>
      </c>
      <c r="K249" s="14">
        <v>0</v>
      </c>
      <c r="L249" s="22">
        <f t="shared" si="20"/>
        <v>0.35946360153256701</v>
      </c>
      <c r="M249" s="14">
        <v>1</v>
      </c>
      <c r="N249" s="22">
        <f t="shared" si="21"/>
        <v>0.64053639846743293</v>
      </c>
      <c r="O249" s="27">
        <f t="shared" si="22"/>
        <v>0</v>
      </c>
      <c r="P249" s="27">
        <f t="shared" si="23"/>
        <v>0</v>
      </c>
    </row>
    <row r="250" spans="1:16">
      <c r="A250" s="21">
        <v>30690</v>
      </c>
      <c r="B250" s="19">
        <v>7.3</v>
      </c>
      <c r="C250" s="26">
        <v>0.46</v>
      </c>
      <c r="D250" s="26">
        <v>0.61839080459770113</v>
      </c>
      <c r="E250" s="26">
        <f t="shared" si="18"/>
        <v>0.54</v>
      </c>
      <c r="F250" s="26">
        <f t="shared" si="19"/>
        <v>0.38160919540229887</v>
      </c>
      <c r="G250" s="19">
        <v>46</v>
      </c>
      <c r="H250" s="19">
        <v>54</v>
      </c>
      <c r="I250" s="14">
        <v>269</v>
      </c>
      <c r="J250" s="14">
        <v>166</v>
      </c>
      <c r="K250" s="14">
        <v>0</v>
      </c>
      <c r="L250" s="22">
        <f t="shared" si="20"/>
        <v>0.35946360153256701</v>
      </c>
      <c r="M250" s="14">
        <v>1</v>
      </c>
      <c r="N250" s="22">
        <f t="shared" si="21"/>
        <v>0.64053639846743293</v>
      </c>
      <c r="O250" s="27">
        <f t="shared" si="22"/>
        <v>0</v>
      </c>
      <c r="P250" s="27">
        <f t="shared" si="23"/>
        <v>0</v>
      </c>
    </row>
    <row r="251" spans="1:16">
      <c r="A251" s="21">
        <v>30691</v>
      </c>
      <c r="B251" s="19">
        <v>7.4</v>
      </c>
      <c r="C251" s="26">
        <v>0.46</v>
      </c>
      <c r="D251" s="26">
        <v>0.61839080459770113</v>
      </c>
      <c r="E251" s="26">
        <f t="shared" si="18"/>
        <v>0.54</v>
      </c>
      <c r="F251" s="26">
        <f t="shared" si="19"/>
        <v>0.38160919540229887</v>
      </c>
      <c r="G251" s="19">
        <v>46</v>
      </c>
      <c r="H251" s="19">
        <v>54</v>
      </c>
      <c r="I251" s="14">
        <v>269</v>
      </c>
      <c r="J251" s="14">
        <v>166</v>
      </c>
      <c r="K251" s="14">
        <v>0</v>
      </c>
      <c r="L251" s="22">
        <f t="shared" si="20"/>
        <v>0.35946360153256701</v>
      </c>
      <c r="M251" s="14">
        <v>1</v>
      </c>
      <c r="N251" s="22">
        <f t="shared" si="21"/>
        <v>0.64053639846743293</v>
      </c>
      <c r="O251" s="27">
        <f t="shared" si="22"/>
        <v>0</v>
      </c>
      <c r="P251" s="27">
        <f t="shared" si="23"/>
        <v>0</v>
      </c>
    </row>
    <row r="252" spans="1:16">
      <c r="A252" s="21">
        <v>30692</v>
      </c>
      <c r="B252" s="19">
        <v>7.2</v>
      </c>
      <c r="C252" s="26">
        <v>0.46</v>
      </c>
      <c r="D252" s="26">
        <v>0.61839080459770113</v>
      </c>
      <c r="E252" s="26">
        <f t="shared" si="18"/>
        <v>0.54</v>
      </c>
      <c r="F252" s="26">
        <f t="shared" si="19"/>
        <v>0.38160919540229887</v>
      </c>
      <c r="G252" s="19">
        <v>46</v>
      </c>
      <c r="H252" s="19">
        <v>54</v>
      </c>
      <c r="I252" s="14">
        <v>269</v>
      </c>
      <c r="J252" s="14">
        <v>166</v>
      </c>
      <c r="K252" s="14">
        <v>0</v>
      </c>
      <c r="L252" s="22">
        <f t="shared" si="20"/>
        <v>0.35946360153256701</v>
      </c>
      <c r="M252" s="14">
        <v>1</v>
      </c>
      <c r="N252" s="22">
        <f t="shared" si="21"/>
        <v>0.64053639846743293</v>
      </c>
      <c r="O252" s="27">
        <f t="shared" si="22"/>
        <v>0</v>
      </c>
      <c r="P252" s="27">
        <f t="shared" si="23"/>
        <v>0</v>
      </c>
    </row>
    <row r="253" spans="1:16">
      <c r="A253" s="21">
        <v>30693</v>
      </c>
      <c r="B253" s="19">
        <v>7.3</v>
      </c>
      <c r="C253" s="26">
        <v>0.46</v>
      </c>
      <c r="D253" s="26">
        <v>0.61839080459770113</v>
      </c>
      <c r="E253" s="26">
        <f t="shared" si="18"/>
        <v>0.54</v>
      </c>
      <c r="F253" s="26">
        <f t="shared" si="19"/>
        <v>0.38160919540229887</v>
      </c>
      <c r="G253" s="19">
        <v>46</v>
      </c>
      <c r="H253" s="19">
        <v>54</v>
      </c>
      <c r="I253" s="14">
        <v>269</v>
      </c>
      <c r="J253" s="14">
        <v>166</v>
      </c>
      <c r="K253" s="14">
        <v>0</v>
      </c>
      <c r="L253" s="22">
        <f t="shared" si="20"/>
        <v>0.35946360153256701</v>
      </c>
      <c r="M253" s="14">
        <v>1</v>
      </c>
      <c r="N253" s="22">
        <f t="shared" si="21"/>
        <v>0.64053639846743293</v>
      </c>
      <c r="O253" s="27">
        <f t="shared" si="22"/>
        <v>0</v>
      </c>
      <c r="P253" s="27">
        <f t="shared" si="23"/>
        <v>0</v>
      </c>
    </row>
    <row r="254" spans="1:16">
      <c r="A254" s="21">
        <v>31048</v>
      </c>
      <c r="B254" s="19">
        <v>7.3</v>
      </c>
      <c r="C254" s="26">
        <v>0.46</v>
      </c>
      <c r="D254" s="26">
        <v>0.61839080459770113</v>
      </c>
      <c r="E254" s="26">
        <f t="shared" si="18"/>
        <v>0.54</v>
      </c>
      <c r="F254" s="26">
        <f t="shared" si="19"/>
        <v>0.38160919540229887</v>
      </c>
      <c r="G254" s="19">
        <v>46</v>
      </c>
      <c r="H254" s="19">
        <v>54</v>
      </c>
      <c r="I254" s="14">
        <v>269</v>
      </c>
      <c r="J254" s="14">
        <v>166</v>
      </c>
      <c r="K254" s="14">
        <v>0</v>
      </c>
      <c r="L254" s="22">
        <f t="shared" si="20"/>
        <v>0.35946360153256701</v>
      </c>
      <c r="M254" s="14">
        <v>1</v>
      </c>
      <c r="N254" s="22">
        <f t="shared" si="21"/>
        <v>0.64053639846743293</v>
      </c>
      <c r="O254" s="27">
        <f t="shared" si="22"/>
        <v>0</v>
      </c>
      <c r="P254" s="27">
        <f t="shared" si="23"/>
        <v>0</v>
      </c>
    </row>
    <row r="255" spans="1:16">
      <c r="A255" s="21">
        <v>31049</v>
      </c>
      <c r="B255" s="19">
        <v>7.2</v>
      </c>
      <c r="C255" s="26">
        <v>0.47</v>
      </c>
      <c r="D255" s="26">
        <v>0.58160919540229883</v>
      </c>
      <c r="E255" s="26">
        <f t="shared" si="18"/>
        <v>0.53</v>
      </c>
      <c r="F255" s="26">
        <f t="shared" si="19"/>
        <v>0.41839080459770117</v>
      </c>
      <c r="G255" s="19">
        <v>47</v>
      </c>
      <c r="H255" s="19">
        <v>53</v>
      </c>
      <c r="I255" s="14">
        <v>253</v>
      </c>
      <c r="J255" s="14">
        <v>182</v>
      </c>
      <c r="K255" s="14">
        <v>0</v>
      </c>
      <c r="L255" s="22">
        <f t="shared" si="20"/>
        <v>0.35053639846743295</v>
      </c>
      <c r="M255" s="14">
        <v>1</v>
      </c>
      <c r="N255" s="22">
        <f t="shared" si="21"/>
        <v>0.6494636015325671</v>
      </c>
      <c r="O255" s="27">
        <f t="shared" si="22"/>
        <v>0</v>
      </c>
      <c r="P255" s="27">
        <f t="shared" si="23"/>
        <v>0</v>
      </c>
    </row>
    <row r="256" spans="1:16">
      <c r="A256" s="21">
        <v>31050</v>
      </c>
      <c r="B256" s="19">
        <v>7.2</v>
      </c>
      <c r="C256" s="26">
        <v>0.47</v>
      </c>
      <c r="D256" s="26">
        <v>0.58160919540229883</v>
      </c>
      <c r="E256" s="26">
        <f t="shared" si="18"/>
        <v>0.53</v>
      </c>
      <c r="F256" s="26">
        <f t="shared" si="19"/>
        <v>0.41839080459770117</v>
      </c>
      <c r="G256" s="19">
        <v>47</v>
      </c>
      <c r="H256" s="19">
        <v>53</v>
      </c>
      <c r="I256" s="14">
        <v>253</v>
      </c>
      <c r="J256" s="14">
        <v>182</v>
      </c>
      <c r="K256" s="14">
        <v>0</v>
      </c>
      <c r="L256" s="22">
        <f t="shared" si="20"/>
        <v>0.35053639846743295</v>
      </c>
      <c r="M256" s="14">
        <v>1</v>
      </c>
      <c r="N256" s="22">
        <f t="shared" si="21"/>
        <v>0.6494636015325671</v>
      </c>
      <c r="O256" s="27">
        <f t="shared" si="22"/>
        <v>0</v>
      </c>
      <c r="P256" s="27">
        <f t="shared" si="23"/>
        <v>0</v>
      </c>
    </row>
    <row r="257" spans="1:16">
      <c r="A257" s="21">
        <v>31051</v>
      </c>
      <c r="B257" s="19">
        <v>7.3</v>
      </c>
      <c r="C257" s="26">
        <v>0.47</v>
      </c>
      <c r="D257" s="26">
        <v>0.58160919540229883</v>
      </c>
      <c r="E257" s="26">
        <f t="shared" si="18"/>
        <v>0.53</v>
      </c>
      <c r="F257" s="26">
        <f t="shared" si="19"/>
        <v>0.41839080459770117</v>
      </c>
      <c r="G257" s="19">
        <v>47</v>
      </c>
      <c r="H257" s="19">
        <v>53</v>
      </c>
      <c r="I257" s="14">
        <v>253</v>
      </c>
      <c r="J257" s="14">
        <v>182</v>
      </c>
      <c r="K257" s="14">
        <v>0</v>
      </c>
      <c r="L257" s="22">
        <f t="shared" si="20"/>
        <v>0.35053639846743295</v>
      </c>
      <c r="M257" s="14">
        <v>1</v>
      </c>
      <c r="N257" s="22">
        <f t="shared" si="21"/>
        <v>0.6494636015325671</v>
      </c>
      <c r="O257" s="27">
        <f t="shared" si="22"/>
        <v>0</v>
      </c>
      <c r="P257" s="27">
        <f t="shared" si="23"/>
        <v>0</v>
      </c>
    </row>
    <row r="258" spans="1:16">
      <c r="A258" s="21">
        <v>31052</v>
      </c>
      <c r="B258" s="19">
        <v>7.2</v>
      </c>
      <c r="C258" s="26">
        <v>0.47</v>
      </c>
      <c r="D258" s="26">
        <v>0.58160919540229883</v>
      </c>
      <c r="E258" s="26">
        <f t="shared" si="18"/>
        <v>0.53</v>
      </c>
      <c r="F258" s="26">
        <f t="shared" si="19"/>
        <v>0.41839080459770117</v>
      </c>
      <c r="G258" s="19">
        <v>47</v>
      </c>
      <c r="H258" s="19">
        <v>53</v>
      </c>
      <c r="I258" s="14">
        <v>253</v>
      </c>
      <c r="J258" s="14">
        <v>182</v>
      </c>
      <c r="K258" s="14">
        <v>0</v>
      </c>
      <c r="L258" s="22">
        <f t="shared" si="20"/>
        <v>0.35053639846743295</v>
      </c>
      <c r="M258" s="14">
        <v>1</v>
      </c>
      <c r="N258" s="22">
        <f t="shared" si="21"/>
        <v>0.6494636015325671</v>
      </c>
      <c r="O258" s="27">
        <f t="shared" si="22"/>
        <v>0</v>
      </c>
      <c r="P258" s="27">
        <f t="shared" si="23"/>
        <v>0</v>
      </c>
    </row>
    <row r="259" spans="1:16">
      <c r="A259" s="21">
        <v>31053</v>
      </c>
      <c r="B259" s="19">
        <v>7.4</v>
      </c>
      <c r="C259" s="26">
        <v>0.47</v>
      </c>
      <c r="D259" s="26">
        <v>0.58160919540229883</v>
      </c>
      <c r="E259" s="26">
        <f t="shared" ref="E259:E322" si="24">H259/100</f>
        <v>0.53</v>
      </c>
      <c r="F259" s="26">
        <f t="shared" ref="F259:F322" si="25">J259/435</f>
        <v>0.41839080459770117</v>
      </c>
      <c r="G259" s="19">
        <v>47</v>
      </c>
      <c r="H259" s="19">
        <v>53</v>
      </c>
      <c r="I259" s="14">
        <v>253</v>
      </c>
      <c r="J259" s="14">
        <v>182</v>
      </c>
      <c r="K259" s="14">
        <v>0</v>
      </c>
      <c r="L259" s="22">
        <f t="shared" ref="L259:L322" si="26">(C259+D259+K259)/3</f>
        <v>0.35053639846743295</v>
      </c>
      <c r="M259" s="14">
        <v>1</v>
      </c>
      <c r="N259" s="22">
        <f t="shared" ref="N259:N322" si="27">(E259+F259+M259)/3</f>
        <v>0.6494636015325671</v>
      </c>
      <c r="O259" s="27">
        <f t="shared" ref="O259:O322" si="28">IF(((IF(C259&gt;0.5,1,0) + IF(D259&gt;0.5,1,0) + K259) = 3), 3,0)</f>
        <v>0</v>
      </c>
      <c r="P259" s="27">
        <f t="shared" ref="P259:P322" si="29">IF(((IF(E259&gt;0.5,1,0) + IF(F259&gt;0.5,1,0) + M259) = 3), 3,0)</f>
        <v>0</v>
      </c>
    </row>
    <row r="260" spans="1:16">
      <c r="A260" s="21">
        <v>31054</v>
      </c>
      <c r="B260" s="19">
        <v>7.4</v>
      </c>
      <c r="C260" s="26">
        <v>0.47</v>
      </c>
      <c r="D260" s="26">
        <v>0.58160919540229883</v>
      </c>
      <c r="E260" s="26">
        <f t="shared" si="24"/>
        <v>0.53</v>
      </c>
      <c r="F260" s="26">
        <f t="shared" si="25"/>
        <v>0.41839080459770117</v>
      </c>
      <c r="G260" s="19">
        <v>47</v>
      </c>
      <c r="H260" s="19">
        <v>53</v>
      </c>
      <c r="I260" s="14">
        <v>253</v>
      </c>
      <c r="J260" s="14">
        <v>182</v>
      </c>
      <c r="K260" s="14">
        <v>0</v>
      </c>
      <c r="L260" s="22">
        <f t="shared" si="26"/>
        <v>0.35053639846743295</v>
      </c>
      <c r="M260" s="14">
        <v>1</v>
      </c>
      <c r="N260" s="22">
        <f t="shared" si="27"/>
        <v>0.6494636015325671</v>
      </c>
      <c r="O260" s="27">
        <f t="shared" si="28"/>
        <v>0</v>
      </c>
      <c r="P260" s="27">
        <f t="shared" si="29"/>
        <v>0</v>
      </c>
    </row>
    <row r="261" spans="1:16">
      <c r="A261" s="21">
        <v>31055</v>
      </c>
      <c r="B261" s="19">
        <v>7.1</v>
      </c>
      <c r="C261" s="26">
        <v>0.47</v>
      </c>
      <c r="D261" s="26">
        <v>0.58160919540229883</v>
      </c>
      <c r="E261" s="26">
        <f t="shared" si="24"/>
        <v>0.53</v>
      </c>
      <c r="F261" s="26">
        <f t="shared" si="25"/>
        <v>0.41839080459770117</v>
      </c>
      <c r="G261" s="19">
        <v>47</v>
      </c>
      <c r="H261" s="19">
        <v>53</v>
      </c>
      <c r="I261" s="14">
        <v>253</v>
      </c>
      <c r="J261" s="14">
        <v>182</v>
      </c>
      <c r="K261" s="14">
        <v>0</v>
      </c>
      <c r="L261" s="22">
        <f t="shared" si="26"/>
        <v>0.35053639846743295</v>
      </c>
      <c r="M261" s="14">
        <v>1</v>
      </c>
      <c r="N261" s="22">
        <f t="shared" si="27"/>
        <v>0.6494636015325671</v>
      </c>
      <c r="O261" s="27">
        <f t="shared" si="28"/>
        <v>0</v>
      </c>
      <c r="P261" s="27">
        <f t="shared" si="29"/>
        <v>0</v>
      </c>
    </row>
    <row r="262" spans="1:16">
      <c r="A262" s="21">
        <v>31056</v>
      </c>
      <c r="B262" s="19">
        <v>7.1</v>
      </c>
      <c r="C262" s="26">
        <v>0.47</v>
      </c>
      <c r="D262" s="26">
        <v>0.58160919540229883</v>
      </c>
      <c r="E262" s="26">
        <f t="shared" si="24"/>
        <v>0.53</v>
      </c>
      <c r="F262" s="26">
        <f t="shared" si="25"/>
        <v>0.41839080459770117</v>
      </c>
      <c r="G262" s="19">
        <v>47</v>
      </c>
      <c r="H262" s="19">
        <v>53</v>
      </c>
      <c r="I262" s="14">
        <v>253</v>
      </c>
      <c r="J262" s="14">
        <v>182</v>
      </c>
      <c r="K262" s="14">
        <v>0</v>
      </c>
      <c r="L262" s="22">
        <f t="shared" si="26"/>
        <v>0.35053639846743295</v>
      </c>
      <c r="M262" s="14">
        <v>1</v>
      </c>
      <c r="N262" s="22">
        <f t="shared" si="27"/>
        <v>0.6494636015325671</v>
      </c>
      <c r="O262" s="27">
        <f t="shared" si="28"/>
        <v>0</v>
      </c>
      <c r="P262" s="27">
        <f t="shared" si="29"/>
        <v>0</v>
      </c>
    </row>
    <row r="263" spans="1:16">
      <c r="A263" s="21">
        <v>31057</v>
      </c>
      <c r="B263" s="19">
        <v>7.1</v>
      </c>
      <c r="C263" s="26">
        <v>0.47</v>
      </c>
      <c r="D263" s="26">
        <v>0.58160919540229883</v>
      </c>
      <c r="E263" s="26">
        <f t="shared" si="24"/>
        <v>0.53</v>
      </c>
      <c r="F263" s="26">
        <f t="shared" si="25"/>
        <v>0.41839080459770117</v>
      </c>
      <c r="G263" s="19">
        <v>47</v>
      </c>
      <c r="H263" s="19">
        <v>53</v>
      </c>
      <c r="I263" s="14">
        <v>253</v>
      </c>
      <c r="J263" s="14">
        <v>182</v>
      </c>
      <c r="K263" s="14">
        <v>0</v>
      </c>
      <c r="L263" s="22">
        <f t="shared" si="26"/>
        <v>0.35053639846743295</v>
      </c>
      <c r="M263" s="14">
        <v>1</v>
      </c>
      <c r="N263" s="22">
        <f t="shared" si="27"/>
        <v>0.6494636015325671</v>
      </c>
      <c r="O263" s="27">
        <f t="shared" si="28"/>
        <v>0</v>
      </c>
      <c r="P263" s="27">
        <f t="shared" si="29"/>
        <v>0</v>
      </c>
    </row>
    <row r="264" spans="1:16">
      <c r="A264" s="21">
        <v>31058</v>
      </c>
      <c r="B264" s="19">
        <v>7</v>
      </c>
      <c r="C264" s="26">
        <v>0.47</v>
      </c>
      <c r="D264" s="26">
        <v>0.58160919540229883</v>
      </c>
      <c r="E264" s="26">
        <f t="shared" si="24"/>
        <v>0.53</v>
      </c>
      <c r="F264" s="26">
        <f t="shared" si="25"/>
        <v>0.41839080459770117</v>
      </c>
      <c r="G264" s="19">
        <v>47</v>
      </c>
      <c r="H264" s="19">
        <v>53</v>
      </c>
      <c r="I264" s="14">
        <v>253</v>
      </c>
      <c r="J264" s="14">
        <v>182</v>
      </c>
      <c r="K264" s="14">
        <v>0</v>
      </c>
      <c r="L264" s="22">
        <f t="shared" si="26"/>
        <v>0.35053639846743295</v>
      </c>
      <c r="M264" s="14">
        <v>1</v>
      </c>
      <c r="N264" s="22">
        <f t="shared" si="27"/>
        <v>0.6494636015325671</v>
      </c>
      <c r="O264" s="27">
        <f t="shared" si="28"/>
        <v>0</v>
      </c>
      <c r="P264" s="27">
        <f t="shared" si="29"/>
        <v>0</v>
      </c>
    </row>
    <row r="265" spans="1:16">
      <c r="A265" s="21">
        <v>31059</v>
      </c>
      <c r="B265" s="19">
        <v>7</v>
      </c>
      <c r="C265" s="26">
        <v>0.47</v>
      </c>
      <c r="D265" s="26">
        <v>0.58160919540229883</v>
      </c>
      <c r="E265" s="26">
        <f t="shared" si="24"/>
        <v>0.53</v>
      </c>
      <c r="F265" s="26">
        <f t="shared" si="25"/>
        <v>0.41839080459770117</v>
      </c>
      <c r="G265" s="19">
        <v>47</v>
      </c>
      <c r="H265" s="19">
        <v>53</v>
      </c>
      <c r="I265" s="14">
        <v>253</v>
      </c>
      <c r="J265" s="14">
        <v>182</v>
      </c>
      <c r="K265" s="14">
        <v>0</v>
      </c>
      <c r="L265" s="22">
        <f t="shared" si="26"/>
        <v>0.35053639846743295</v>
      </c>
      <c r="M265" s="14">
        <v>1</v>
      </c>
      <c r="N265" s="22">
        <f t="shared" si="27"/>
        <v>0.6494636015325671</v>
      </c>
      <c r="O265" s="27">
        <f t="shared" si="28"/>
        <v>0</v>
      </c>
      <c r="P265" s="27">
        <f t="shared" si="29"/>
        <v>0</v>
      </c>
    </row>
    <row r="266" spans="1:16">
      <c r="A266" s="21">
        <v>31413</v>
      </c>
      <c r="B266" s="19">
        <v>6.7</v>
      </c>
      <c r="C266" s="26">
        <v>0.47</v>
      </c>
      <c r="D266" s="26">
        <v>0.58160919540229883</v>
      </c>
      <c r="E266" s="26">
        <f t="shared" si="24"/>
        <v>0.53</v>
      </c>
      <c r="F266" s="26">
        <f t="shared" si="25"/>
        <v>0.41839080459770117</v>
      </c>
      <c r="G266" s="19">
        <v>47</v>
      </c>
      <c r="H266" s="19">
        <v>53</v>
      </c>
      <c r="I266" s="14">
        <v>253</v>
      </c>
      <c r="J266" s="14">
        <v>182</v>
      </c>
      <c r="K266" s="14">
        <v>0</v>
      </c>
      <c r="L266" s="22">
        <f t="shared" si="26"/>
        <v>0.35053639846743295</v>
      </c>
      <c r="M266" s="14">
        <v>1</v>
      </c>
      <c r="N266" s="22">
        <f t="shared" si="27"/>
        <v>0.6494636015325671</v>
      </c>
      <c r="O266" s="27">
        <f t="shared" si="28"/>
        <v>0</v>
      </c>
      <c r="P266" s="27">
        <f t="shared" si="29"/>
        <v>0</v>
      </c>
    </row>
    <row r="267" spans="1:16">
      <c r="A267" s="21">
        <v>31414</v>
      </c>
      <c r="B267" s="19">
        <v>7.2</v>
      </c>
      <c r="C267" s="26">
        <v>0.47</v>
      </c>
      <c r="D267" s="26">
        <v>0.58160919540229883</v>
      </c>
      <c r="E267" s="26">
        <f t="shared" si="24"/>
        <v>0.53</v>
      </c>
      <c r="F267" s="26">
        <f t="shared" si="25"/>
        <v>0.41839080459770117</v>
      </c>
      <c r="G267" s="19">
        <v>47</v>
      </c>
      <c r="H267" s="19">
        <v>53</v>
      </c>
      <c r="I267" s="14">
        <v>253</v>
      </c>
      <c r="J267" s="14">
        <v>182</v>
      </c>
      <c r="K267" s="14">
        <v>0</v>
      </c>
      <c r="L267" s="22">
        <f t="shared" si="26"/>
        <v>0.35053639846743295</v>
      </c>
      <c r="M267" s="14">
        <v>1</v>
      </c>
      <c r="N267" s="22">
        <f t="shared" si="27"/>
        <v>0.6494636015325671</v>
      </c>
      <c r="O267" s="27">
        <f t="shared" si="28"/>
        <v>0</v>
      </c>
      <c r="P267" s="27">
        <f t="shared" si="29"/>
        <v>0</v>
      </c>
    </row>
    <row r="268" spans="1:16">
      <c r="A268" s="21">
        <v>31415</v>
      </c>
      <c r="B268" s="19">
        <v>7.2</v>
      </c>
      <c r="C268" s="26">
        <v>0.47</v>
      </c>
      <c r="D268" s="26">
        <v>0.58160919540229883</v>
      </c>
      <c r="E268" s="26">
        <f t="shared" si="24"/>
        <v>0.53</v>
      </c>
      <c r="F268" s="26">
        <f t="shared" si="25"/>
        <v>0.41839080459770117</v>
      </c>
      <c r="G268" s="19">
        <v>47</v>
      </c>
      <c r="H268" s="19">
        <v>53</v>
      </c>
      <c r="I268" s="14">
        <v>253</v>
      </c>
      <c r="J268" s="14">
        <v>182</v>
      </c>
      <c r="K268" s="14">
        <v>0</v>
      </c>
      <c r="L268" s="22">
        <f t="shared" si="26"/>
        <v>0.35053639846743295</v>
      </c>
      <c r="M268" s="14">
        <v>1</v>
      </c>
      <c r="N268" s="22">
        <f t="shared" si="27"/>
        <v>0.6494636015325671</v>
      </c>
      <c r="O268" s="27">
        <f t="shared" si="28"/>
        <v>0</v>
      </c>
      <c r="P268" s="27">
        <f t="shared" si="29"/>
        <v>0</v>
      </c>
    </row>
    <row r="269" spans="1:16">
      <c r="A269" s="21">
        <v>31416</v>
      </c>
      <c r="B269" s="19">
        <v>7.1</v>
      </c>
      <c r="C269" s="26">
        <v>0.47</v>
      </c>
      <c r="D269" s="26">
        <v>0.58160919540229883</v>
      </c>
      <c r="E269" s="26">
        <f t="shared" si="24"/>
        <v>0.53</v>
      </c>
      <c r="F269" s="26">
        <f t="shared" si="25"/>
        <v>0.41839080459770117</v>
      </c>
      <c r="G269" s="19">
        <v>47</v>
      </c>
      <c r="H269" s="19">
        <v>53</v>
      </c>
      <c r="I269" s="14">
        <v>253</v>
      </c>
      <c r="J269" s="14">
        <v>182</v>
      </c>
      <c r="K269" s="14">
        <v>0</v>
      </c>
      <c r="L269" s="22">
        <f t="shared" si="26"/>
        <v>0.35053639846743295</v>
      </c>
      <c r="M269" s="14">
        <v>1</v>
      </c>
      <c r="N269" s="22">
        <f t="shared" si="27"/>
        <v>0.6494636015325671</v>
      </c>
      <c r="O269" s="27">
        <f t="shared" si="28"/>
        <v>0</v>
      </c>
      <c r="P269" s="27">
        <f t="shared" si="29"/>
        <v>0</v>
      </c>
    </row>
    <row r="270" spans="1:16">
      <c r="A270" s="21">
        <v>31417</v>
      </c>
      <c r="B270" s="19">
        <v>7.2</v>
      </c>
      <c r="C270" s="26">
        <v>0.47</v>
      </c>
      <c r="D270" s="26">
        <v>0.58160919540229883</v>
      </c>
      <c r="E270" s="26">
        <f t="shared" si="24"/>
        <v>0.53</v>
      </c>
      <c r="F270" s="26">
        <f t="shared" si="25"/>
        <v>0.41839080459770117</v>
      </c>
      <c r="G270" s="19">
        <v>47</v>
      </c>
      <c r="H270" s="19">
        <v>53</v>
      </c>
      <c r="I270" s="14">
        <v>253</v>
      </c>
      <c r="J270" s="14">
        <v>182</v>
      </c>
      <c r="K270" s="14">
        <v>0</v>
      </c>
      <c r="L270" s="22">
        <f t="shared" si="26"/>
        <v>0.35053639846743295</v>
      </c>
      <c r="M270" s="14">
        <v>1</v>
      </c>
      <c r="N270" s="22">
        <f t="shared" si="27"/>
        <v>0.6494636015325671</v>
      </c>
      <c r="O270" s="27">
        <f t="shared" si="28"/>
        <v>0</v>
      </c>
      <c r="P270" s="27">
        <f t="shared" si="29"/>
        <v>0</v>
      </c>
    </row>
    <row r="271" spans="1:16">
      <c r="A271" s="21">
        <v>31418</v>
      </c>
      <c r="B271" s="19">
        <v>7.2</v>
      </c>
      <c r="C271" s="26">
        <v>0.47</v>
      </c>
      <c r="D271" s="26">
        <v>0.58160919540229883</v>
      </c>
      <c r="E271" s="26">
        <f t="shared" si="24"/>
        <v>0.53</v>
      </c>
      <c r="F271" s="26">
        <f t="shared" si="25"/>
        <v>0.41839080459770117</v>
      </c>
      <c r="G271" s="19">
        <v>47</v>
      </c>
      <c r="H271" s="19">
        <v>53</v>
      </c>
      <c r="I271" s="14">
        <v>253</v>
      </c>
      <c r="J271" s="14">
        <v>182</v>
      </c>
      <c r="K271" s="14">
        <v>0</v>
      </c>
      <c r="L271" s="22">
        <f t="shared" si="26"/>
        <v>0.35053639846743295</v>
      </c>
      <c r="M271" s="14">
        <v>1</v>
      </c>
      <c r="N271" s="22">
        <f t="shared" si="27"/>
        <v>0.6494636015325671</v>
      </c>
      <c r="O271" s="27">
        <f t="shared" si="28"/>
        <v>0</v>
      </c>
      <c r="P271" s="27">
        <f t="shared" si="29"/>
        <v>0</v>
      </c>
    </row>
    <row r="272" spans="1:16">
      <c r="A272" s="21">
        <v>31419</v>
      </c>
      <c r="B272" s="19">
        <v>7</v>
      </c>
      <c r="C272" s="26">
        <v>0.47</v>
      </c>
      <c r="D272" s="26">
        <v>0.58160919540229883</v>
      </c>
      <c r="E272" s="26">
        <f t="shared" si="24"/>
        <v>0.53</v>
      </c>
      <c r="F272" s="26">
        <f t="shared" si="25"/>
        <v>0.41839080459770117</v>
      </c>
      <c r="G272" s="19">
        <v>47</v>
      </c>
      <c r="H272" s="19">
        <v>53</v>
      </c>
      <c r="I272" s="14">
        <v>253</v>
      </c>
      <c r="J272" s="14">
        <v>182</v>
      </c>
      <c r="K272" s="14">
        <v>0</v>
      </c>
      <c r="L272" s="22">
        <f t="shared" si="26"/>
        <v>0.35053639846743295</v>
      </c>
      <c r="M272" s="14">
        <v>1</v>
      </c>
      <c r="N272" s="22">
        <f t="shared" si="27"/>
        <v>0.6494636015325671</v>
      </c>
      <c r="O272" s="27">
        <f t="shared" si="28"/>
        <v>0</v>
      </c>
      <c r="P272" s="27">
        <f t="shared" si="29"/>
        <v>0</v>
      </c>
    </row>
    <row r="273" spans="1:16">
      <c r="A273" s="21">
        <v>31420</v>
      </c>
      <c r="B273" s="19">
        <v>6.9</v>
      </c>
      <c r="C273" s="26">
        <v>0.47</v>
      </c>
      <c r="D273" s="26">
        <v>0.58160919540229883</v>
      </c>
      <c r="E273" s="26">
        <f t="shared" si="24"/>
        <v>0.53</v>
      </c>
      <c r="F273" s="26">
        <f t="shared" si="25"/>
        <v>0.41839080459770117</v>
      </c>
      <c r="G273" s="19">
        <v>47</v>
      </c>
      <c r="H273" s="19">
        <v>53</v>
      </c>
      <c r="I273" s="14">
        <v>253</v>
      </c>
      <c r="J273" s="14">
        <v>182</v>
      </c>
      <c r="K273" s="14">
        <v>0</v>
      </c>
      <c r="L273" s="22">
        <f t="shared" si="26"/>
        <v>0.35053639846743295</v>
      </c>
      <c r="M273" s="14">
        <v>1</v>
      </c>
      <c r="N273" s="22">
        <f t="shared" si="27"/>
        <v>0.6494636015325671</v>
      </c>
      <c r="O273" s="27">
        <f t="shared" si="28"/>
        <v>0</v>
      </c>
      <c r="P273" s="27">
        <f t="shared" si="29"/>
        <v>0</v>
      </c>
    </row>
    <row r="274" spans="1:16">
      <c r="A274" s="21">
        <v>31421</v>
      </c>
      <c r="B274" s="19">
        <v>7</v>
      </c>
      <c r="C274" s="26">
        <v>0.47</v>
      </c>
      <c r="D274" s="26">
        <v>0.58160919540229883</v>
      </c>
      <c r="E274" s="26">
        <f t="shared" si="24"/>
        <v>0.53</v>
      </c>
      <c r="F274" s="26">
        <f t="shared" si="25"/>
        <v>0.41839080459770117</v>
      </c>
      <c r="G274" s="19">
        <v>47</v>
      </c>
      <c r="H274" s="19">
        <v>53</v>
      </c>
      <c r="I274" s="14">
        <v>253</v>
      </c>
      <c r="J274" s="14">
        <v>182</v>
      </c>
      <c r="K274" s="14">
        <v>0</v>
      </c>
      <c r="L274" s="22">
        <f t="shared" si="26"/>
        <v>0.35053639846743295</v>
      </c>
      <c r="M274" s="14">
        <v>1</v>
      </c>
      <c r="N274" s="22">
        <f t="shared" si="27"/>
        <v>0.6494636015325671</v>
      </c>
      <c r="O274" s="27">
        <f t="shared" si="28"/>
        <v>0</v>
      </c>
      <c r="P274" s="27">
        <f t="shared" si="29"/>
        <v>0</v>
      </c>
    </row>
    <row r="275" spans="1:16">
      <c r="A275" s="21">
        <v>31422</v>
      </c>
      <c r="B275" s="19">
        <v>7</v>
      </c>
      <c r="C275" s="26">
        <v>0.47</v>
      </c>
      <c r="D275" s="26">
        <v>0.58160919540229883</v>
      </c>
      <c r="E275" s="26">
        <f t="shared" si="24"/>
        <v>0.53</v>
      </c>
      <c r="F275" s="26">
        <f t="shared" si="25"/>
        <v>0.41839080459770117</v>
      </c>
      <c r="G275" s="19">
        <v>47</v>
      </c>
      <c r="H275" s="19">
        <v>53</v>
      </c>
      <c r="I275" s="14">
        <v>253</v>
      </c>
      <c r="J275" s="14">
        <v>182</v>
      </c>
      <c r="K275" s="14">
        <v>0</v>
      </c>
      <c r="L275" s="22">
        <f t="shared" si="26"/>
        <v>0.35053639846743295</v>
      </c>
      <c r="M275" s="14">
        <v>1</v>
      </c>
      <c r="N275" s="22">
        <f t="shared" si="27"/>
        <v>0.6494636015325671</v>
      </c>
      <c r="O275" s="27">
        <f t="shared" si="28"/>
        <v>0</v>
      </c>
      <c r="P275" s="27">
        <f t="shared" si="29"/>
        <v>0</v>
      </c>
    </row>
    <row r="276" spans="1:16">
      <c r="A276" s="21">
        <v>31423</v>
      </c>
      <c r="B276" s="19">
        <v>6.9</v>
      </c>
      <c r="C276" s="26">
        <v>0.47</v>
      </c>
      <c r="D276" s="26">
        <v>0.58160919540229883</v>
      </c>
      <c r="E276" s="26">
        <f t="shared" si="24"/>
        <v>0.53</v>
      </c>
      <c r="F276" s="26">
        <f t="shared" si="25"/>
        <v>0.41839080459770117</v>
      </c>
      <c r="G276" s="19">
        <v>47</v>
      </c>
      <c r="H276" s="19">
        <v>53</v>
      </c>
      <c r="I276" s="14">
        <v>253</v>
      </c>
      <c r="J276" s="14">
        <v>182</v>
      </c>
      <c r="K276" s="14">
        <v>0</v>
      </c>
      <c r="L276" s="22">
        <f t="shared" si="26"/>
        <v>0.35053639846743295</v>
      </c>
      <c r="M276" s="14">
        <v>1</v>
      </c>
      <c r="N276" s="22">
        <f t="shared" si="27"/>
        <v>0.6494636015325671</v>
      </c>
      <c r="O276" s="27">
        <f t="shared" si="28"/>
        <v>0</v>
      </c>
      <c r="P276" s="27">
        <f t="shared" si="29"/>
        <v>0</v>
      </c>
    </row>
    <row r="277" spans="1:16">
      <c r="A277" s="21">
        <v>31424</v>
      </c>
      <c r="B277" s="19">
        <v>6.6</v>
      </c>
      <c r="C277" s="26">
        <v>0.47</v>
      </c>
      <c r="D277" s="26">
        <v>0.58160919540229883</v>
      </c>
      <c r="E277" s="26">
        <f t="shared" si="24"/>
        <v>0.53</v>
      </c>
      <c r="F277" s="26">
        <f t="shared" si="25"/>
        <v>0.41839080459770117</v>
      </c>
      <c r="G277" s="19">
        <v>47</v>
      </c>
      <c r="H277" s="19">
        <v>53</v>
      </c>
      <c r="I277" s="14">
        <v>253</v>
      </c>
      <c r="J277" s="14">
        <v>182</v>
      </c>
      <c r="K277" s="14">
        <v>0</v>
      </c>
      <c r="L277" s="22">
        <f t="shared" si="26"/>
        <v>0.35053639846743295</v>
      </c>
      <c r="M277" s="14">
        <v>1</v>
      </c>
      <c r="N277" s="22">
        <f t="shared" si="27"/>
        <v>0.6494636015325671</v>
      </c>
      <c r="O277" s="27">
        <f t="shared" si="28"/>
        <v>0</v>
      </c>
      <c r="P277" s="27">
        <f t="shared" si="29"/>
        <v>0</v>
      </c>
    </row>
    <row r="278" spans="1:16">
      <c r="A278" s="21">
        <v>31778</v>
      </c>
      <c r="B278" s="19">
        <v>6.6</v>
      </c>
      <c r="C278" s="26">
        <v>0.47</v>
      </c>
      <c r="D278" s="26">
        <v>0.58160919540229883</v>
      </c>
      <c r="E278" s="26">
        <f t="shared" si="24"/>
        <v>0.53</v>
      </c>
      <c r="F278" s="26">
        <f t="shared" si="25"/>
        <v>0.41839080459770117</v>
      </c>
      <c r="G278" s="19">
        <v>47</v>
      </c>
      <c r="H278" s="19">
        <v>53</v>
      </c>
      <c r="I278" s="14">
        <v>253</v>
      </c>
      <c r="J278" s="14">
        <v>182</v>
      </c>
      <c r="K278" s="14">
        <v>0</v>
      </c>
      <c r="L278" s="22">
        <f t="shared" si="26"/>
        <v>0.35053639846743295</v>
      </c>
      <c r="M278" s="14">
        <v>1</v>
      </c>
      <c r="N278" s="22">
        <f t="shared" si="27"/>
        <v>0.6494636015325671</v>
      </c>
      <c r="O278" s="27">
        <f t="shared" si="28"/>
        <v>0</v>
      </c>
      <c r="P278" s="27">
        <f t="shared" si="29"/>
        <v>0</v>
      </c>
    </row>
    <row r="279" spans="1:16">
      <c r="A279" s="21">
        <v>31779</v>
      </c>
      <c r="B279" s="19">
        <v>6.6</v>
      </c>
      <c r="C279" s="26">
        <v>0.55000000000000004</v>
      </c>
      <c r="D279" s="26">
        <v>0.59310344827586203</v>
      </c>
      <c r="E279" s="26">
        <f t="shared" si="24"/>
        <v>0.45</v>
      </c>
      <c r="F279" s="26">
        <f t="shared" si="25"/>
        <v>0.40689655172413791</v>
      </c>
      <c r="G279" s="19">
        <v>55</v>
      </c>
      <c r="H279" s="19">
        <v>45</v>
      </c>
      <c r="I279" s="14">
        <v>258</v>
      </c>
      <c r="J279" s="14">
        <v>177</v>
      </c>
      <c r="K279" s="14">
        <v>0</v>
      </c>
      <c r="L279" s="22">
        <f t="shared" si="26"/>
        <v>0.38103448275862073</v>
      </c>
      <c r="M279" s="14">
        <v>1</v>
      </c>
      <c r="N279" s="22">
        <f t="shared" si="27"/>
        <v>0.61896551724137927</v>
      </c>
      <c r="O279" s="27">
        <f t="shared" si="28"/>
        <v>0</v>
      </c>
      <c r="P279" s="27">
        <f t="shared" si="29"/>
        <v>0</v>
      </c>
    </row>
    <row r="280" spans="1:16">
      <c r="A280" s="21">
        <v>31780</v>
      </c>
      <c r="B280" s="19">
        <v>6.6</v>
      </c>
      <c r="C280" s="26">
        <v>0.55000000000000004</v>
      </c>
      <c r="D280" s="26">
        <v>0.59310344827586203</v>
      </c>
      <c r="E280" s="26">
        <f t="shared" si="24"/>
        <v>0.45</v>
      </c>
      <c r="F280" s="26">
        <f t="shared" si="25"/>
        <v>0.40689655172413791</v>
      </c>
      <c r="G280" s="19">
        <v>55</v>
      </c>
      <c r="H280" s="19">
        <v>45</v>
      </c>
      <c r="I280" s="14">
        <v>258</v>
      </c>
      <c r="J280" s="14">
        <v>177</v>
      </c>
      <c r="K280" s="14">
        <v>0</v>
      </c>
      <c r="L280" s="22">
        <f t="shared" si="26"/>
        <v>0.38103448275862073</v>
      </c>
      <c r="M280" s="14">
        <v>1</v>
      </c>
      <c r="N280" s="22">
        <f t="shared" si="27"/>
        <v>0.61896551724137927</v>
      </c>
      <c r="O280" s="27">
        <f t="shared" si="28"/>
        <v>0</v>
      </c>
      <c r="P280" s="27">
        <f t="shared" si="29"/>
        <v>0</v>
      </c>
    </row>
    <row r="281" spans="1:16">
      <c r="A281" s="21">
        <v>31781</v>
      </c>
      <c r="B281" s="19">
        <v>6.3</v>
      </c>
      <c r="C281" s="26">
        <v>0.55000000000000004</v>
      </c>
      <c r="D281" s="26">
        <v>0.59310344827586203</v>
      </c>
      <c r="E281" s="26">
        <f t="shared" si="24"/>
        <v>0.45</v>
      </c>
      <c r="F281" s="26">
        <f t="shared" si="25"/>
        <v>0.40689655172413791</v>
      </c>
      <c r="G281" s="19">
        <v>55</v>
      </c>
      <c r="H281" s="19">
        <v>45</v>
      </c>
      <c r="I281" s="14">
        <v>258</v>
      </c>
      <c r="J281" s="14">
        <v>177</v>
      </c>
      <c r="K281" s="14">
        <v>0</v>
      </c>
      <c r="L281" s="22">
        <f t="shared" si="26"/>
        <v>0.38103448275862073</v>
      </c>
      <c r="M281" s="14">
        <v>1</v>
      </c>
      <c r="N281" s="22">
        <f t="shared" si="27"/>
        <v>0.61896551724137927</v>
      </c>
      <c r="O281" s="27">
        <f t="shared" si="28"/>
        <v>0</v>
      </c>
      <c r="P281" s="27">
        <f t="shared" si="29"/>
        <v>0</v>
      </c>
    </row>
    <row r="282" spans="1:16">
      <c r="A282" s="21">
        <v>31782</v>
      </c>
      <c r="B282" s="19">
        <v>6.3</v>
      </c>
      <c r="C282" s="26">
        <v>0.55000000000000004</v>
      </c>
      <c r="D282" s="26">
        <v>0.59310344827586203</v>
      </c>
      <c r="E282" s="26">
        <f t="shared" si="24"/>
        <v>0.45</v>
      </c>
      <c r="F282" s="26">
        <f t="shared" si="25"/>
        <v>0.40689655172413791</v>
      </c>
      <c r="G282" s="19">
        <v>55</v>
      </c>
      <c r="H282" s="19">
        <v>45</v>
      </c>
      <c r="I282" s="14">
        <v>258</v>
      </c>
      <c r="J282" s="14">
        <v>177</v>
      </c>
      <c r="K282" s="14">
        <v>0</v>
      </c>
      <c r="L282" s="22">
        <f t="shared" si="26"/>
        <v>0.38103448275862073</v>
      </c>
      <c r="M282" s="14">
        <v>1</v>
      </c>
      <c r="N282" s="22">
        <f t="shared" si="27"/>
        <v>0.61896551724137927</v>
      </c>
      <c r="O282" s="27">
        <f t="shared" si="28"/>
        <v>0</v>
      </c>
      <c r="P282" s="27">
        <f t="shared" si="29"/>
        <v>0</v>
      </c>
    </row>
    <row r="283" spans="1:16">
      <c r="A283" s="21">
        <v>31783</v>
      </c>
      <c r="B283" s="19">
        <v>6.2</v>
      </c>
      <c r="C283" s="26">
        <v>0.55000000000000004</v>
      </c>
      <c r="D283" s="26">
        <v>0.59310344827586203</v>
      </c>
      <c r="E283" s="26">
        <f t="shared" si="24"/>
        <v>0.45</v>
      </c>
      <c r="F283" s="26">
        <f t="shared" si="25"/>
        <v>0.40689655172413791</v>
      </c>
      <c r="G283" s="19">
        <v>55</v>
      </c>
      <c r="H283" s="19">
        <v>45</v>
      </c>
      <c r="I283" s="14">
        <v>258</v>
      </c>
      <c r="J283" s="14">
        <v>177</v>
      </c>
      <c r="K283" s="14">
        <v>0</v>
      </c>
      <c r="L283" s="22">
        <f t="shared" si="26"/>
        <v>0.38103448275862073</v>
      </c>
      <c r="M283" s="14">
        <v>1</v>
      </c>
      <c r="N283" s="22">
        <f t="shared" si="27"/>
        <v>0.61896551724137927</v>
      </c>
      <c r="O283" s="27">
        <f t="shared" si="28"/>
        <v>0</v>
      </c>
      <c r="P283" s="27">
        <f t="shared" si="29"/>
        <v>0</v>
      </c>
    </row>
    <row r="284" spans="1:16">
      <c r="A284" s="21">
        <v>31784</v>
      </c>
      <c r="B284" s="19">
        <v>6.1</v>
      </c>
      <c r="C284" s="26">
        <v>0.55000000000000004</v>
      </c>
      <c r="D284" s="26">
        <v>0.59310344827586203</v>
      </c>
      <c r="E284" s="26">
        <f t="shared" si="24"/>
        <v>0.45</v>
      </c>
      <c r="F284" s="26">
        <f t="shared" si="25"/>
        <v>0.40689655172413791</v>
      </c>
      <c r="G284" s="19">
        <v>55</v>
      </c>
      <c r="H284" s="19">
        <v>45</v>
      </c>
      <c r="I284" s="14">
        <v>258</v>
      </c>
      <c r="J284" s="14">
        <v>177</v>
      </c>
      <c r="K284" s="14">
        <v>0</v>
      </c>
      <c r="L284" s="22">
        <f t="shared" si="26"/>
        <v>0.38103448275862073</v>
      </c>
      <c r="M284" s="14">
        <v>1</v>
      </c>
      <c r="N284" s="22">
        <f t="shared" si="27"/>
        <v>0.61896551724137927</v>
      </c>
      <c r="O284" s="27">
        <f t="shared" si="28"/>
        <v>0</v>
      </c>
      <c r="P284" s="27">
        <f t="shared" si="29"/>
        <v>0</v>
      </c>
    </row>
    <row r="285" spans="1:16">
      <c r="A285" s="21">
        <v>31785</v>
      </c>
      <c r="B285" s="19">
        <v>6</v>
      </c>
      <c r="C285" s="26">
        <v>0.55000000000000004</v>
      </c>
      <c r="D285" s="26">
        <v>0.59310344827586203</v>
      </c>
      <c r="E285" s="26">
        <f t="shared" si="24"/>
        <v>0.45</v>
      </c>
      <c r="F285" s="26">
        <f t="shared" si="25"/>
        <v>0.40689655172413791</v>
      </c>
      <c r="G285" s="19">
        <v>55</v>
      </c>
      <c r="H285" s="19">
        <v>45</v>
      </c>
      <c r="I285" s="14">
        <v>258</v>
      </c>
      <c r="J285" s="14">
        <v>177</v>
      </c>
      <c r="K285" s="14">
        <v>0</v>
      </c>
      <c r="L285" s="22">
        <f t="shared" si="26"/>
        <v>0.38103448275862073</v>
      </c>
      <c r="M285" s="14">
        <v>1</v>
      </c>
      <c r="N285" s="22">
        <f t="shared" si="27"/>
        <v>0.61896551724137927</v>
      </c>
      <c r="O285" s="27">
        <f t="shared" si="28"/>
        <v>0</v>
      </c>
      <c r="P285" s="27">
        <f t="shared" si="29"/>
        <v>0</v>
      </c>
    </row>
    <row r="286" spans="1:16">
      <c r="A286" s="21">
        <v>31786</v>
      </c>
      <c r="B286" s="19">
        <v>5.9</v>
      </c>
      <c r="C286" s="26">
        <v>0.55000000000000004</v>
      </c>
      <c r="D286" s="26">
        <v>0.59310344827586203</v>
      </c>
      <c r="E286" s="26">
        <f t="shared" si="24"/>
        <v>0.45</v>
      </c>
      <c r="F286" s="26">
        <f t="shared" si="25"/>
        <v>0.40689655172413791</v>
      </c>
      <c r="G286" s="19">
        <v>55</v>
      </c>
      <c r="H286" s="19">
        <v>45</v>
      </c>
      <c r="I286" s="14">
        <v>258</v>
      </c>
      <c r="J286" s="14">
        <v>177</v>
      </c>
      <c r="K286" s="14">
        <v>0</v>
      </c>
      <c r="L286" s="22">
        <f t="shared" si="26"/>
        <v>0.38103448275862073</v>
      </c>
      <c r="M286" s="14">
        <v>1</v>
      </c>
      <c r="N286" s="22">
        <f t="shared" si="27"/>
        <v>0.61896551724137927</v>
      </c>
      <c r="O286" s="27">
        <f t="shared" si="28"/>
        <v>0</v>
      </c>
      <c r="P286" s="27">
        <f t="shared" si="29"/>
        <v>0</v>
      </c>
    </row>
    <row r="287" spans="1:16">
      <c r="A287" s="21">
        <v>31787</v>
      </c>
      <c r="B287" s="19">
        <v>6</v>
      </c>
      <c r="C287" s="26">
        <v>0.55000000000000004</v>
      </c>
      <c r="D287" s="26">
        <v>0.59310344827586203</v>
      </c>
      <c r="E287" s="26">
        <f t="shared" si="24"/>
        <v>0.45</v>
      </c>
      <c r="F287" s="26">
        <f t="shared" si="25"/>
        <v>0.40689655172413791</v>
      </c>
      <c r="G287" s="19">
        <v>55</v>
      </c>
      <c r="H287" s="19">
        <v>45</v>
      </c>
      <c r="I287" s="14">
        <v>258</v>
      </c>
      <c r="J287" s="14">
        <v>177</v>
      </c>
      <c r="K287" s="14">
        <v>0</v>
      </c>
      <c r="L287" s="22">
        <f t="shared" si="26"/>
        <v>0.38103448275862073</v>
      </c>
      <c r="M287" s="14">
        <v>1</v>
      </c>
      <c r="N287" s="22">
        <f t="shared" si="27"/>
        <v>0.61896551724137927</v>
      </c>
      <c r="O287" s="27">
        <f t="shared" si="28"/>
        <v>0</v>
      </c>
      <c r="P287" s="27">
        <f t="shared" si="29"/>
        <v>0</v>
      </c>
    </row>
    <row r="288" spans="1:16">
      <c r="A288" s="21">
        <v>31788</v>
      </c>
      <c r="B288" s="19">
        <v>5.8</v>
      </c>
      <c r="C288" s="26">
        <v>0.55000000000000004</v>
      </c>
      <c r="D288" s="26">
        <v>0.59310344827586203</v>
      </c>
      <c r="E288" s="26">
        <f t="shared" si="24"/>
        <v>0.45</v>
      </c>
      <c r="F288" s="26">
        <f t="shared" si="25"/>
        <v>0.40689655172413791</v>
      </c>
      <c r="G288" s="19">
        <v>55</v>
      </c>
      <c r="H288" s="19">
        <v>45</v>
      </c>
      <c r="I288" s="14">
        <v>258</v>
      </c>
      <c r="J288" s="14">
        <v>177</v>
      </c>
      <c r="K288" s="14">
        <v>0</v>
      </c>
      <c r="L288" s="22">
        <f t="shared" si="26"/>
        <v>0.38103448275862073</v>
      </c>
      <c r="M288" s="14">
        <v>1</v>
      </c>
      <c r="N288" s="22">
        <f t="shared" si="27"/>
        <v>0.61896551724137927</v>
      </c>
      <c r="O288" s="27">
        <f t="shared" si="28"/>
        <v>0</v>
      </c>
      <c r="P288" s="27">
        <f t="shared" si="29"/>
        <v>0</v>
      </c>
    </row>
    <row r="289" spans="1:16">
      <c r="A289" s="21">
        <v>31789</v>
      </c>
      <c r="B289" s="19">
        <v>5.7</v>
      </c>
      <c r="C289" s="26">
        <v>0.55000000000000004</v>
      </c>
      <c r="D289" s="26">
        <v>0.59310344827586203</v>
      </c>
      <c r="E289" s="26">
        <f t="shared" si="24"/>
        <v>0.45</v>
      </c>
      <c r="F289" s="26">
        <f t="shared" si="25"/>
        <v>0.40689655172413791</v>
      </c>
      <c r="G289" s="19">
        <v>55</v>
      </c>
      <c r="H289" s="19">
        <v>45</v>
      </c>
      <c r="I289" s="14">
        <v>258</v>
      </c>
      <c r="J289" s="14">
        <v>177</v>
      </c>
      <c r="K289" s="14">
        <v>0</v>
      </c>
      <c r="L289" s="22">
        <f t="shared" si="26"/>
        <v>0.38103448275862073</v>
      </c>
      <c r="M289" s="14">
        <v>1</v>
      </c>
      <c r="N289" s="22">
        <f t="shared" si="27"/>
        <v>0.61896551724137927</v>
      </c>
      <c r="O289" s="27">
        <f t="shared" si="28"/>
        <v>0</v>
      </c>
      <c r="P289" s="27">
        <f t="shared" si="29"/>
        <v>0</v>
      </c>
    </row>
    <row r="290" spans="1:16">
      <c r="A290" s="21">
        <v>32143</v>
      </c>
      <c r="B290" s="19">
        <v>5.7</v>
      </c>
      <c r="C290" s="26">
        <v>0.55000000000000004</v>
      </c>
      <c r="D290" s="26">
        <v>0.59310344827586203</v>
      </c>
      <c r="E290" s="26">
        <f t="shared" si="24"/>
        <v>0.45</v>
      </c>
      <c r="F290" s="26">
        <f t="shared" si="25"/>
        <v>0.40689655172413791</v>
      </c>
      <c r="G290" s="19">
        <v>55</v>
      </c>
      <c r="H290" s="19">
        <v>45</v>
      </c>
      <c r="I290" s="14">
        <v>258</v>
      </c>
      <c r="J290" s="14">
        <v>177</v>
      </c>
      <c r="K290" s="14">
        <v>0</v>
      </c>
      <c r="L290" s="22">
        <f t="shared" si="26"/>
        <v>0.38103448275862073</v>
      </c>
      <c r="M290" s="14">
        <v>1</v>
      </c>
      <c r="N290" s="22">
        <f t="shared" si="27"/>
        <v>0.61896551724137927</v>
      </c>
      <c r="O290" s="27">
        <f t="shared" si="28"/>
        <v>0</v>
      </c>
      <c r="P290" s="27">
        <f t="shared" si="29"/>
        <v>0</v>
      </c>
    </row>
    <row r="291" spans="1:16">
      <c r="A291" s="21">
        <v>32144</v>
      </c>
      <c r="B291" s="19">
        <v>5.7</v>
      </c>
      <c r="C291" s="26">
        <v>0.55000000000000004</v>
      </c>
      <c r="D291" s="26">
        <v>0.59310344827586203</v>
      </c>
      <c r="E291" s="26">
        <f t="shared" si="24"/>
        <v>0.45</v>
      </c>
      <c r="F291" s="26">
        <f t="shared" si="25"/>
        <v>0.40689655172413791</v>
      </c>
      <c r="G291" s="19">
        <v>55</v>
      </c>
      <c r="H291" s="19">
        <v>45</v>
      </c>
      <c r="I291" s="14">
        <v>258</v>
      </c>
      <c r="J291" s="14">
        <v>177</v>
      </c>
      <c r="K291" s="14">
        <v>0</v>
      </c>
      <c r="L291" s="22">
        <f t="shared" si="26"/>
        <v>0.38103448275862073</v>
      </c>
      <c r="M291" s="14">
        <v>1</v>
      </c>
      <c r="N291" s="22">
        <f t="shared" si="27"/>
        <v>0.61896551724137927</v>
      </c>
      <c r="O291" s="27">
        <f t="shared" si="28"/>
        <v>0</v>
      </c>
      <c r="P291" s="27">
        <f t="shared" si="29"/>
        <v>0</v>
      </c>
    </row>
    <row r="292" spans="1:16">
      <c r="A292" s="21">
        <v>32145</v>
      </c>
      <c r="B292" s="19">
        <v>5.7</v>
      </c>
      <c r="C292" s="26">
        <v>0.55000000000000004</v>
      </c>
      <c r="D292" s="26">
        <v>0.59310344827586203</v>
      </c>
      <c r="E292" s="26">
        <f t="shared" si="24"/>
        <v>0.45</v>
      </c>
      <c r="F292" s="26">
        <f t="shared" si="25"/>
        <v>0.40689655172413791</v>
      </c>
      <c r="G292" s="19">
        <v>55</v>
      </c>
      <c r="H292" s="19">
        <v>45</v>
      </c>
      <c r="I292" s="14">
        <v>258</v>
      </c>
      <c r="J292" s="14">
        <v>177</v>
      </c>
      <c r="K292" s="14">
        <v>0</v>
      </c>
      <c r="L292" s="22">
        <f t="shared" si="26"/>
        <v>0.38103448275862073</v>
      </c>
      <c r="M292" s="14">
        <v>1</v>
      </c>
      <c r="N292" s="22">
        <f t="shared" si="27"/>
        <v>0.61896551724137927</v>
      </c>
      <c r="O292" s="27">
        <f t="shared" si="28"/>
        <v>0</v>
      </c>
      <c r="P292" s="27">
        <f t="shared" si="29"/>
        <v>0</v>
      </c>
    </row>
    <row r="293" spans="1:16">
      <c r="A293" s="21">
        <v>32146</v>
      </c>
      <c r="B293" s="19">
        <v>5.4</v>
      </c>
      <c r="C293" s="26">
        <v>0.55000000000000004</v>
      </c>
      <c r="D293" s="26">
        <v>0.59310344827586203</v>
      </c>
      <c r="E293" s="26">
        <f t="shared" si="24"/>
        <v>0.45</v>
      </c>
      <c r="F293" s="26">
        <f t="shared" si="25"/>
        <v>0.40689655172413791</v>
      </c>
      <c r="G293" s="19">
        <v>55</v>
      </c>
      <c r="H293" s="19">
        <v>45</v>
      </c>
      <c r="I293" s="14">
        <v>258</v>
      </c>
      <c r="J293" s="14">
        <v>177</v>
      </c>
      <c r="K293" s="14">
        <v>0</v>
      </c>
      <c r="L293" s="22">
        <f t="shared" si="26"/>
        <v>0.38103448275862073</v>
      </c>
      <c r="M293" s="14">
        <v>1</v>
      </c>
      <c r="N293" s="22">
        <f t="shared" si="27"/>
        <v>0.61896551724137927</v>
      </c>
      <c r="O293" s="27">
        <f t="shared" si="28"/>
        <v>0</v>
      </c>
      <c r="P293" s="27">
        <f t="shared" si="29"/>
        <v>0</v>
      </c>
    </row>
    <row r="294" spans="1:16">
      <c r="A294" s="21">
        <v>32147</v>
      </c>
      <c r="B294" s="19">
        <v>5.6</v>
      </c>
      <c r="C294" s="26">
        <v>0.55000000000000004</v>
      </c>
      <c r="D294" s="26">
        <v>0.59310344827586203</v>
      </c>
      <c r="E294" s="26">
        <f t="shared" si="24"/>
        <v>0.45</v>
      </c>
      <c r="F294" s="26">
        <f t="shared" si="25"/>
        <v>0.40689655172413791</v>
      </c>
      <c r="G294" s="19">
        <v>55</v>
      </c>
      <c r="H294" s="19">
        <v>45</v>
      </c>
      <c r="I294" s="14">
        <v>258</v>
      </c>
      <c r="J294" s="14">
        <v>177</v>
      </c>
      <c r="K294" s="14">
        <v>0</v>
      </c>
      <c r="L294" s="22">
        <f t="shared" si="26"/>
        <v>0.38103448275862073</v>
      </c>
      <c r="M294" s="14">
        <v>1</v>
      </c>
      <c r="N294" s="22">
        <f t="shared" si="27"/>
        <v>0.61896551724137927</v>
      </c>
      <c r="O294" s="27">
        <f t="shared" si="28"/>
        <v>0</v>
      </c>
      <c r="P294" s="27">
        <f t="shared" si="29"/>
        <v>0</v>
      </c>
    </row>
    <row r="295" spans="1:16">
      <c r="A295" s="21">
        <v>32148</v>
      </c>
      <c r="B295" s="19">
        <v>5.4</v>
      </c>
      <c r="C295" s="26">
        <v>0.55000000000000004</v>
      </c>
      <c r="D295" s="26">
        <v>0.59310344827586203</v>
      </c>
      <c r="E295" s="26">
        <f t="shared" si="24"/>
        <v>0.45</v>
      </c>
      <c r="F295" s="26">
        <f t="shared" si="25"/>
        <v>0.40689655172413791</v>
      </c>
      <c r="G295" s="19">
        <v>55</v>
      </c>
      <c r="H295" s="19">
        <v>45</v>
      </c>
      <c r="I295" s="14">
        <v>258</v>
      </c>
      <c r="J295" s="14">
        <v>177</v>
      </c>
      <c r="K295" s="14">
        <v>0</v>
      </c>
      <c r="L295" s="22">
        <f t="shared" si="26"/>
        <v>0.38103448275862073</v>
      </c>
      <c r="M295" s="14">
        <v>1</v>
      </c>
      <c r="N295" s="22">
        <f t="shared" si="27"/>
        <v>0.61896551724137927</v>
      </c>
      <c r="O295" s="27">
        <f t="shared" si="28"/>
        <v>0</v>
      </c>
      <c r="P295" s="27">
        <f t="shared" si="29"/>
        <v>0</v>
      </c>
    </row>
    <row r="296" spans="1:16">
      <c r="A296" s="21">
        <v>32149</v>
      </c>
      <c r="B296" s="19">
        <v>5.4</v>
      </c>
      <c r="C296" s="26">
        <v>0.55000000000000004</v>
      </c>
      <c r="D296" s="26">
        <v>0.59310344827586203</v>
      </c>
      <c r="E296" s="26">
        <f t="shared" si="24"/>
        <v>0.45</v>
      </c>
      <c r="F296" s="26">
        <f t="shared" si="25"/>
        <v>0.40689655172413791</v>
      </c>
      <c r="G296" s="19">
        <v>55</v>
      </c>
      <c r="H296" s="19">
        <v>45</v>
      </c>
      <c r="I296" s="14">
        <v>258</v>
      </c>
      <c r="J296" s="14">
        <v>177</v>
      </c>
      <c r="K296" s="14">
        <v>0</v>
      </c>
      <c r="L296" s="22">
        <f t="shared" si="26"/>
        <v>0.38103448275862073</v>
      </c>
      <c r="M296" s="14">
        <v>1</v>
      </c>
      <c r="N296" s="22">
        <f t="shared" si="27"/>
        <v>0.61896551724137927</v>
      </c>
      <c r="O296" s="27">
        <f t="shared" si="28"/>
        <v>0</v>
      </c>
      <c r="P296" s="27">
        <f t="shared" si="29"/>
        <v>0</v>
      </c>
    </row>
    <row r="297" spans="1:16">
      <c r="A297" s="21">
        <v>32150</v>
      </c>
      <c r="B297" s="19">
        <v>5.6</v>
      </c>
      <c r="C297" s="26">
        <v>0.55000000000000004</v>
      </c>
      <c r="D297" s="26">
        <v>0.59310344827586203</v>
      </c>
      <c r="E297" s="26">
        <f t="shared" si="24"/>
        <v>0.45</v>
      </c>
      <c r="F297" s="26">
        <f t="shared" si="25"/>
        <v>0.40689655172413791</v>
      </c>
      <c r="G297" s="19">
        <v>55</v>
      </c>
      <c r="H297" s="19">
        <v>45</v>
      </c>
      <c r="I297" s="14">
        <v>258</v>
      </c>
      <c r="J297" s="14">
        <v>177</v>
      </c>
      <c r="K297" s="14">
        <v>0</v>
      </c>
      <c r="L297" s="22">
        <f t="shared" si="26"/>
        <v>0.38103448275862073</v>
      </c>
      <c r="M297" s="14">
        <v>1</v>
      </c>
      <c r="N297" s="22">
        <f t="shared" si="27"/>
        <v>0.61896551724137927</v>
      </c>
      <c r="O297" s="27">
        <f t="shared" si="28"/>
        <v>0</v>
      </c>
      <c r="P297" s="27">
        <f t="shared" si="29"/>
        <v>0</v>
      </c>
    </row>
    <row r="298" spans="1:16">
      <c r="A298" s="21">
        <v>32151</v>
      </c>
      <c r="B298" s="19">
        <v>5.4</v>
      </c>
      <c r="C298" s="26">
        <v>0.55000000000000004</v>
      </c>
      <c r="D298" s="26">
        <v>0.59310344827586203</v>
      </c>
      <c r="E298" s="26">
        <f t="shared" si="24"/>
        <v>0.45</v>
      </c>
      <c r="F298" s="26">
        <f t="shared" si="25"/>
        <v>0.40689655172413791</v>
      </c>
      <c r="G298" s="19">
        <v>55</v>
      </c>
      <c r="H298" s="19">
        <v>45</v>
      </c>
      <c r="I298" s="14">
        <v>258</v>
      </c>
      <c r="J298" s="14">
        <v>177</v>
      </c>
      <c r="K298" s="14">
        <v>0</v>
      </c>
      <c r="L298" s="22">
        <f t="shared" si="26"/>
        <v>0.38103448275862073</v>
      </c>
      <c r="M298" s="14">
        <v>1</v>
      </c>
      <c r="N298" s="22">
        <f t="shared" si="27"/>
        <v>0.61896551724137927</v>
      </c>
      <c r="O298" s="27">
        <f t="shared" si="28"/>
        <v>0</v>
      </c>
      <c r="P298" s="27">
        <f t="shared" si="29"/>
        <v>0</v>
      </c>
    </row>
    <row r="299" spans="1:16">
      <c r="A299" s="21">
        <v>32152</v>
      </c>
      <c r="B299" s="19">
        <v>5.4</v>
      </c>
      <c r="C299" s="26">
        <v>0.55000000000000004</v>
      </c>
      <c r="D299" s="26">
        <v>0.59310344827586203</v>
      </c>
      <c r="E299" s="26">
        <f t="shared" si="24"/>
        <v>0.45</v>
      </c>
      <c r="F299" s="26">
        <f t="shared" si="25"/>
        <v>0.40689655172413791</v>
      </c>
      <c r="G299" s="19">
        <v>55</v>
      </c>
      <c r="H299" s="19">
        <v>45</v>
      </c>
      <c r="I299" s="14">
        <v>258</v>
      </c>
      <c r="J299" s="14">
        <v>177</v>
      </c>
      <c r="K299" s="14">
        <v>0</v>
      </c>
      <c r="L299" s="22">
        <f t="shared" si="26"/>
        <v>0.38103448275862073</v>
      </c>
      <c r="M299" s="14">
        <v>1</v>
      </c>
      <c r="N299" s="22">
        <f t="shared" si="27"/>
        <v>0.61896551724137927</v>
      </c>
      <c r="O299" s="27">
        <f t="shared" si="28"/>
        <v>0</v>
      </c>
      <c r="P299" s="27">
        <f t="shared" si="29"/>
        <v>0</v>
      </c>
    </row>
    <row r="300" spans="1:16">
      <c r="A300" s="21">
        <v>32153</v>
      </c>
      <c r="B300" s="19">
        <v>5.3</v>
      </c>
      <c r="C300" s="26">
        <v>0.55000000000000004</v>
      </c>
      <c r="D300" s="26">
        <v>0.59310344827586203</v>
      </c>
      <c r="E300" s="26">
        <f t="shared" si="24"/>
        <v>0.45</v>
      </c>
      <c r="F300" s="26">
        <f t="shared" si="25"/>
        <v>0.40689655172413791</v>
      </c>
      <c r="G300" s="19">
        <v>55</v>
      </c>
      <c r="H300" s="19">
        <v>45</v>
      </c>
      <c r="I300" s="14">
        <v>258</v>
      </c>
      <c r="J300" s="14">
        <v>177</v>
      </c>
      <c r="K300" s="14">
        <v>0</v>
      </c>
      <c r="L300" s="22">
        <f t="shared" si="26"/>
        <v>0.38103448275862073</v>
      </c>
      <c r="M300" s="14">
        <v>1</v>
      </c>
      <c r="N300" s="22">
        <f t="shared" si="27"/>
        <v>0.61896551724137927</v>
      </c>
      <c r="O300" s="27">
        <f t="shared" si="28"/>
        <v>0</v>
      </c>
      <c r="P300" s="27">
        <f t="shared" si="29"/>
        <v>0</v>
      </c>
    </row>
    <row r="301" spans="1:16">
      <c r="A301" s="21">
        <v>32154</v>
      </c>
      <c r="B301" s="19">
        <v>5.3</v>
      </c>
      <c r="C301" s="26">
        <v>0.55000000000000004</v>
      </c>
      <c r="D301" s="26">
        <v>0.59310344827586203</v>
      </c>
      <c r="E301" s="26">
        <f t="shared" si="24"/>
        <v>0.45</v>
      </c>
      <c r="F301" s="26">
        <f t="shared" si="25"/>
        <v>0.40689655172413791</v>
      </c>
      <c r="G301" s="19">
        <v>55</v>
      </c>
      <c r="H301" s="19">
        <v>45</v>
      </c>
      <c r="I301" s="14">
        <v>258</v>
      </c>
      <c r="J301" s="14">
        <v>177</v>
      </c>
      <c r="K301" s="14">
        <v>0</v>
      </c>
      <c r="L301" s="22">
        <f t="shared" si="26"/>
        <v>0.38103448275862073</v>
      </c>
      <c r="M301" s="14">
        <v>1</v>
      </c>
      <c r="N301" s="22">
        <f t="shared" si="27"/>
        <v>0.61896551724137927</v>
      </c>
      <c r="O301" s="27">
        <f t="shared" si="28"/>
        <v>0</v>
      </c>
      <c r="P301" s="27">
        <f t="shared" si="29"/>
        <v>0</v>
      </c>
    </row>
    <row r="302" spans="1:16">
      <c r="A302" s="21">
        <v>32509</v>
      </c>
      <c r="B302" s="19">
        <v>5.4</v>
      </c>
      <c r="C302" s="26">
        <v>0.55000000000000004</v>
      </c>
      <c r="D302" s="26">
        <v>0.59310344827586203</v>
      </c>
      <c r="E302" s="26">
        <f t="shared" si="24"/>
        <v>0.45</v>
      </c>
      <c r="F302" s="26">
        <f t="shared" si="25"/>
        <v>0.40689655172413791</v>
      </c>
      <c r="G302" s="19">
        <v>55</v>
      </c>
      <c r="H302" s="19">
        <v>45</v>
      </c>
      <c r="I302" s="14">
        <v>258</v>
      </c>
      <c r="J302" s="14">
        <v>177</v>
      </c>
      <c r="K302" s="14">
        <v>0</v>
      </c>
      <c r="L302" s="22">
        <f t="shared" si="26"/>
        <v>0.38103448275862073</v>
      </c>
      <c r="M302" s="14">
        <v>1</v>
      </c>
      <c r="N302" s="22">
        <f t="shared" si="27"/>
        <v>0.61896551724137927</v>
      </c>
      <c r="O302" s="27">
        <f t="shared" si="28"/>
        <v>0</v>
      </c>
      <c r="P302" s="27">
        <f t="shared" si="29"/>
        <v>0</v>
      </c>
    </row>
    <row r="303" spans="1:16">
      <c r="A303" s="21">
        <v>32510</v>
      </c>
      <c r="B303" s="19">
        <v>5.2</v>
      </c>
      <c r="C303" s="26">
        <v>0.55000000000000004</v>
      </c>
      <c r="D303" s="26">
        <v>0.5977011494252874</v>
      </c>
      <c r="E303" s="26">
        <f t="shared" si="24"/>
        <v>0.45</v>
      </c>
      <c r="F303" s="26">
        <f t="shared" si="25"/>
        <v>0.40229885057471265</v>
      </c>
      <c r="G303" s="19">
        <v>55</v>
      </c>
      <c r="H303" s="19">
        <v>45</v>
      </c>
      <c r="I303" s="14">
        <v>260</v>
      </c>
      <c r="J303" s="14">
        <v>175</v>
      </c>
      <c r="K303" s="14">
        <v>0</v>
      </c>
      <c r="L303" s="22">
        <f t="shared" si="26"/>
        <v>0.38256704980842909</v>
      </c>
      <c r="M303" s="14">
        <v>1</v>
      </c>
      <c r="N303" s="22">
        <f t="shared" si="27"/>
        <v>0.61743295019157085</v>
      </c>
      <c r="O303" s="27">
        <f t="shared" si="28"/>
        <v>0</v>
      </c>
      <c r="P303" s="27">
        <f t="shared" si="29"/>
        <v>0</v>
      </c>
    </row>
    <row r="304" spans="1:16">
      <c r="A304" s="21">
        <v>32511</v>
      </c>
      <c r="B304" s="19">
        <v>5</v>
      </c>
      <c r="C304" s="26">
        <v>0.55000000000000004</v>
      </c>
      <c r="D304" s="26">
        <v>0.5977011494252874</v>
      </c>
      <c r="E304" s="26">
        <f t="shared" si="24"/>
        <v>0.45</v>
      </c>
      <c r="F304" s="26">
        <f t="shared" si="25"/>
        <v>0.40229885057471265</v>
      </c>
      <c r="G304" s="19">
        <v>55</v>
      </c>
      <c r="H304" s="19">
        <v>45</v>
      </c>
      <c r="I304" s="14">
        <v>260</v>
      </c>
      <c r="J304" s="14">
        <v>175</v>
      </c>
      <c r="K304" s="14">
        <v>0</v>
      </c>
      <c r="L304" s="22">
        <f t="shared" si="26"/>
        <v>0.38256704980842909</v>
      </c>
      <c r="M304" s="14">
        <v>1</v>
      </c>
      <c r="N304" s="22">
        <f t="shared" si="27"/>
        <v>0.61743295019157085</v>
      </c>
      <c r="O304" s="27">
        <f t="shared" si="28"/>
        <v>0</v>
      </c>
      <c r="P304" s="27">
        <f t="shared" si="29"/>
        <v>0</v>
      </c>
    </row>
    <row r="305" spans="1:16">
      <c r="A305" s="21">
        <v>32512</v>
      </c>
      <c r="B305" s="19">
        <v>5.2</v>
      </c>
      <c r="C305" s="26">
        <v>0.55000000000000004</v>
      </c>
      <c r="D305" s="26">
        <v>0.5977011494252874</v>
      </c>
      <c r="E305" s="26">
        <f t="shared" si="24"/>
        <v>0.45</v>
      </c>
      <c r="F305" s="26">
        <f t="shared" si="25"/>
        <v>0.40229885057471265</v>
      </c>
      <c r="G305" s="19">
        <v>55</v>
      </c>
      <c r="H305" s="19">
        <v>45</v>
      </c>
      <c r="I305" s="14">
        <v>260</v>
      </c>
      <c r="J305" s="14">
        <v>175</v>
      </c>
      <c r="K305" s="14">
        <v>0</v>
      </c>
      <c r="L305" s="22">
        <f t="shared" si="26"/>
        <v>0.38256704980842909</v>
      </c>
      <c r="M305" s="14">
        <v>1</v>
      </c>
      <c r="N305" s="22">
        <f t="shared" si="27"/>
        <v>0.61743295019157085</v>
      </c>
      <c r="O305" s="27">
        <f t="shared" si="28"/>
        <v>0</v>
      </c>
      <c r="P305" s="27">
        <f t="shared" si="29"/>
        <v>0</v>
      </c>
    </row>
    <row r="306" spans="1:16">
      <c r="A306" s="21">
        <v>32513</v>
      </c>
      <c r="B306" s="19">
        <v>5.2</v>
      </c>
      <c r="C306" s="26">
        <v>0.55000000000000004</v>
      </c>
      <c r="D306" s="26">
        <v>0.5977011494252874</v>
      </c>
      <c r="E306" s="26">
        <f t="shared" si="24"/>
        <v>0.45</v>
      </c>
      <c r="F306" s="26">
        <f t="shared" si="25"/>
        <v>0.40229885057471265</v>
      </c>
      <c r="G306" s="19">
        <v>55</v>
      </c>
      <c r="H306" s="19">
        <v>45</v>
      </c>
      <c r="I306" s="14">
        <v>260</v>
      </c>
      <c r="J306" s="14">
        <v>175</v>
      </c>
      <c r="K306" s="14">
        <v>0</v>
      </c>
      <c r="L306" s="22">
        <f t="shared" si="26"/>
        <v>0.38256704980842909</v>
      </c>
      <c r="M306" s="14">
        <v>1</v>
      </c>
      <c r="N306" s="22">
        <f t="shared" si="27"/>
        <v>0.61743295019157085</v>
      </c>
      <c r="O306" s="27">
        <f t="shared" si="28"/>
        <v>0</v>
      </c>
      <c r="P306" s="27">
        <f t="shared" si="29"/>
        <v>0</v>
      </c>
    </row>
    <row r="307" spans="1:16">
      <c r="A307" s="21">
        <v>32514</v>
      </c>
      <c r="B307" s="19">
        <v>5.3</v>
      </c>
      <c r="C307" s="26">
        <v>0.55000000000000004</v>
      </c>
      <c r="D307" s="26">
        <v>0.5977011494252874</v>
      </c>
      <c r="E307" s="26">
        <f t="shared" si="24"/>
        <v>0.45</v>
      </c>
      <c r="F307" s="26">
        <f t="shared" si="25"/>
        <v>0.40229885057471265</v>
      </c>
      <c r="G307" s="19">
        <v>55</v>
      </c>
      <c r="H307" s="19">
        <v>45</v>
      </c>
      <c r="I307" s="14">
        <v>260</v>
      </c>
      <c r="J307" s="14">
        <v>175</v>
      </c>
      <c r="K307" s="14">
        <v>0</v>
      </c>
      <c r="L307" s="22">
        <f t="shared" si="26"/>
        <v>0.38256704980842909</v>
      </c>
      <c r="M307" s="14">
        <v>1</v>
      </c>
      <c r="N307" s="22">
        <f t="shared" si="27"/>
        <v>0.61743295019157085</v>
      </c>
      <c r="O307" s="27">
        <f t="shared" si="28"/>
        <v>0</v>
      </c>
      <c r="P307" s="27">
        <f t="shared" si="29"/>
        <v>0</v>
      </c>
    </row>
    <row r="308" spans="1:16">
      <c r="A308" s="21">
        <v>32515</v>
      </c>
      <c r="B308" s="19">
        <v>5.2</v>
      </c>
      <c r="C308" s="26">
        <v>0.55000000000000004</v>
      </c>
      <c r="D308" s="26">
        <v>0.5977011494252874</v>
      </c>
      <c r="E308" s="26">
        <f t="shared" si="24"/>
        <v>0.45</v>
      </c>
      <c r="F308" s="26">
        <f t="shared" si="25"/>
        <v>0.40229885057471265</v>
      </c>
      <c r="G308" s="19">
        <v>55</v>
      </c>
      <c r="H308" s="19">
        <v>45</v>
      </c>
      <c r="I308" s="14">
        <v>260</v>
      </c>
      <c r="J308" s="14">
        <v>175</v>
      </c>
      <c r="K308" s="14">
        <v>0</v>
      </c>
      <c r="L308" s="22">
        <f t="shared" si="26"/>
        <v>0.38256704980842909</v>
      </c>
      <c r="M308" s="14">
        <v>1</v>
      </c>
      <c r="N308" s="22">
        <f t="shared" si="27"/>
        <v>0.61743295019157085</v>
      </c>
      <c r="O308" s="27">
        <f t="shared" si="28"/>
        <v>0</v>
      </c>
      <c r="P308" s="27">
        <f t="shared" si="29"/>
        <v>0</v>
      </c>
    </row>
    <row r="309" spans="1:16">
      <c r="A309" s="21">
        <v>32516</v>
      </c>
      <c r="B309" s="19">
        <v>5.2</v>
      </c>
      <c r="C309" s="26">
        <v>0.55000000000000004</v>
      </c>
      <c r="D309" s="26">
        <v>0.5977011494252874</v>
      </c>
      <c r="E309" s="26">
        <f t="shared" si="24"/>
        <v>0.45</v>
      </c>
      <c r="F309" s="26">
        <f t="shared" si="25"/>
        <v>0.40229885057471265</v>
      </c>
      <c r="G309" s="19">
        <v>55</v>
      </c>
      <c r="H309" s="19">
        <v>45</v>
      </c>
      <c r="I309" s="14">
        <v>260</v>
      </c>
      <c r="J309" s="14">
        <v>175</v>
      </c>
      <c r="K309" s="14">
        <v>0</v>
      </c>
      <c r="L309" s="22">
        <f t="shared" si="26"/>
        <v>0.38256704980842909</v>
      </c>
      <c r="M309" s="14">
        <v>1</v>
      </c>
      <c r="N309" s="22">
        <f t="shared" si="27"/>
        <v>0.61743295019157085</v>
      </c>
      <c r="O309" s="27">
        <f t="shared" si="28"/>
        <v>0</v>
      </c>
      <c r="P309" s="27">
        <f t="shared" si="29"/>
        <v>0</v>
      </c>
    </row>
    <row r="310" spans="1:16">
      <c r="A310" s="21">
        <v>32517</v>
      </c>
      <c r="B310" s="19">
        <v>5.3</v>
      </c>
      <c r="C310" s="26">
        <v>0.55000000000000004</v>
      </c>
      <c r="D310" s="26">
        <v>0.5977011494252874</v>
      </c>
      <c r="E310" s="26">
        <f t="shared" si="24"/>
        <v>0.45</v>
      </c>
      <c r="F310" s="26">
        <f t="shared" si="25"/>
        <v>0.40229885057471265</v>
      </c>
      <c r="G310" s="19">
        <v>55</v>
      </c>
      <c r="H310" s="19">
        <v>45</v>
      </c>
      <c r="I310" s="14">
        <v>260</v>
      </c>
      <c r="J310" s="14">
        <v>175</v>
      </c>
      <c r="K310" s="14">
        <v>0</v>
      </c>
      <c r="L310" s="22">
        <f t="shared" si="26"/>
        <v>0.38256704980842909</v>
      </c>
      <c r="M310" s="14">
        <v>1</v>
      </c>
      <c r="N310" s="22">
        <f t="shared" si="27"/>
        <v>0.61743295019157085</v>
      </c>
      <c r="O310" s="27">
        <f t="shared" si="28"/>
        <v>0</v>
      </c>
      <c r="P310" s="27">
        <f t="shared" si="29"/>
        <v>0</v>
      </c>
    </row>
    <row r="311" spans="1:16">
      <c r="A311" s="21">
        <v>32518</v>
      </c>
      <c r="B311" s="19">
        <v>5.3</v>
      </c>
      <c r="C311" s="26">
        <v>0.55000000000000004</v>
      </c>
      <c r="D311" s="26">
        <v>0.5977011494252874</v>
      </c>
      <c r="E311" s="26">
        <f t="shared" si="24"/>
        <v>0.45</v>
      </c>
      <c r="F311" s="26">
        <f t="shared" si="25"/>
        <v>0.40229885057471265</v>
      </c>
      <c r="G311" s="19">
        <v>55</v>
      </c>
      <c r="H311" s="19">
        <v>45</v>
      </c>
      <c r="I311" s="14">
        <v>260</v>
      </c>
      <c r="J311" s="14">
        <v>175</v>
      </c>
      <c r="K311" s="14">
        <v>0</v>
      </c>
      <c r="L311" s="22">
        <f t="shared" si="26"/>
        <v>0.38256704980842909</v>
      </c>
      <c r="M311" s="14">
        <v>1</v>
      </c>
      <c r="N311" s="22">
        <f t="shared" si="27"/>
        <v>0.61743295019157085</v>
      </c>
      <c r="O311" s="27">
        <f t="shared" si="28"/>
        <v>0</v>
      </c>
      <c r="P311" s="27">
        <f t="shared" si="29"/>
        <v>0</v>
      </c>
    </row>
    <row r="312" spans="1:16">
      <c r="A312" s="21">
        <v>32519</v>
      </c>
      <c r="B312" s="19">
        <v>5.4</v>
      </c>
      <c r="C312" s="26">
        <v>0.55000000000000004</v>
      </c>
      <c r="D312" s="26">
        <v>0.5977011494252874</v>
      </c>
      <c r="E312" s="26">
        <f t="shared" si="24"/>
        <v>0.45</v>
      </c>
      <c r="F312" s="26">
        <f t="shared" si="25"/>
        <v>0.40229885057471265</v>
      </c>
      <c r="G312" s="19">
        <v>55</v>
      </c>
      <c r="H312" s="19">
        <v>45</v>
      </c>
      <c r="I312" s="14">
        <v>260</v>
      </c>
      <c r="J312" s="14">
        <v>175</v>
      </c>
      <c r="K312" s="14">
        <v>0</v>
      </c>
      <c r="L312" s="22">
        <f t="shared" si="26"/>
        <v>0.38256704980842909</v>
      </c>
      <c r="M312" s="14">
        <v>1</v>
      </c>
      <c r="N312" s="22">
        <f t="shared" si="27"/>
        <v>0.61743295019157085</v>
      </c>
      <c r="O312" s="27">
        <f t="shared" si="28"/>
        <v>0</v>
      </c>
      <c r="P312" s="27">
        <f t="shared" si="29"/>
        <v>0</v>
      </c>
    </row>
    <row r="313" spans="1:16">
      <c r="A313" s="21">
        <v>32520</v>
      </c>
      <c r="B313" s="19">
        <v>5.4</v>
      </c>
      <c r="C313" s="26">
        <v>0.55000000000000004</v>
      </c>
      <c r="D313" s="26">
        <v>0.5977011494252874</v>
      </c>
      <c r="E313" s="26">
        <f t="shared" si="24"/>
        <v>0.45</v>
      </c>
      <c r="F313" s="26">
        <f t="shared" si="25"/>
        <v>0.40229885057471265</v>
      </c>
      <c r="G313" s="19">
        <v>55</v>
      </c>
      <c r="H313" s="19">
        <v>45</v>
      </c>
      <c r="I313" s="14">
        <v>260</v>
      </c>
      <c r="J313" s="14">
        <v>175</v>
      </c>
      <c r="K313" s="14">
        <v>0</v>
      </c>
      <c r="L313" s="22">
        <f t="shared" si="26"/>
        <v>0.38256704980842909</v>
      </c>
      <c r="M313" s="14">
        <v>1</v>
      </c>
      <c r="N313" s="22">
        <f t="shared" si="27"/>
        <v>0.61743295019157085</v>
      </c>
      <c r="O313" s="27">
        <f t="shared" si="28"/>
        <v>0</v>
      </c>
      <c r="P313" s="27">
        <f t="shared" si="29"/>
        <v>0</v>
      </c>
    </row>
    <row r="314" spans="1:16">
      <c r="A314" s="21">
        <v>32874</v>
      </c>
      <c r="B314" s="19">
        <v>5.4</v>
      </c>
      <c r="C314" s="26">
        <v>0.55000000000000004</v>
      </c>
      <c r="D314" s="26">
        <v>0.5977011494252874</v>
      </c>
      <c r="E314" s="26">
        <f t="shared" si="24"/>
        <v>0.45</v>
      </c>
      <c r="F314" s="26">
        <f t="shared" si="25"/>
        <v>0.40229885057471265</v>
      </c>
      <c r="G314" s="19">
        <v>55</v>
      </c>
      <c r="H314" s="19">
        <v>45</v>
      </c>
      <c r="I314" s="14">
        <v>260</v>
      </c>
      <c r="J314" s="14">
        <v>175</v>
      </c>
      <c r="K314" s="14">
        <v>0</v>
      </c>
      <c r="L314" s="22">
        <f t="shared" si="26"/>
        <v>0.38256704980842909</v>
      </c>
      <c r="M314" s="14">
        <v>1</v>
      </c>
      <c r="N314" s="22">
        <f t="shared" si="27"/>
        <v>0.61743295019157085</v>
      </c>
      <c r="O314" s="27">
        <f t="shared" si="28"/>
        <v>0</v>
      </c>
      <c r="P314" s="27">
        <f t="shared" si="29"/>
        <v>0</v>
      </c>
    </row>
    <row r="315" spans="1:16">
      <c r="A315" s="21">
        <v>32875</v>
      </c>
      <c r="B315" s="19">
        <v>5.3</v>
      </c>
      <c r="C315" s="26">
        <v>0.55000000000000004</v>
      </c>
      <c r="D315" s="26">
        <v>0.5977011494252874</v>
      </c>
      <c r="E315" s="26">
        <f t="shared" si="24"/>
        <v>0.45</v>
      </c>
      <c r="F315" s="26">
        <f t="shared" si="25"/>
        <v>0.40229885057471265</v>
      </c>
      <c r="G315" s="19">
        <v>55</v>
      </c>
      <c r="H315" s="19">
        <v>45</v>
      </c>
      <c r="I315" s="14">
        <v>260</v>
      </c>
      <c r="J315" s="14">
        <v>175</v>
      </c>
      <c r="K315" s="14">
        <v>0</v>
      </c>
      <c r="L315" s="22">
        <f t="shared" si="26"/>
        <v>0.38256704980842909</v>
      </c>
      <c r="M315" s="14">
        <v>1</v>
      </c>
      <c r="N315" s="22">
        <f t="shared" si="27"/>
        <v>0.61743295019157085</v>
      </c>
      <c r="O315" s="27">
        <f t="shared" si="28"/>
        <v>0</v>
      </c>
      <c r="P315" s="27">
        <f t="shared" si="29"/>
        <v>0</v>
      </c>
    </row>
    <row r="316" spans="1:16">
      <c r="A316" s="21">
        <v>32876</v>
      </c>
      <c r="B316" s="19">
        <v>5.2</v>
      </c>
      <c r="C316" s="26">
        <v>0.55000000000000004</v>
      </c>
      <c r="D316" s="26">
        <v>0.5977011494252874</v>
      </c>
      <c r="E316" s="26">
        <f t="shared" si="24"/>
        <v>0.45</v>
      </c>
      <c r="F316" s="26">
        <f t="shared" si="25"/>
        <v>0.40229885057471265</v>
      </c>
      <c r="G316" s="19">
        <v>55</v>
      </c>
      <c r="H316" s="19">
        <v>45</v>
      </c>
      <c r="I316" s="14">
        <v>260</v>
      </c>
      <c r="J316" s="14">
        <v>175</v>
      </c>
      <c r="K316" s="14">
        <v>0</v>
      </c>
      <c r="L316" s="22">
        <f t="shared" si="26"/>
        <v>0.38256704980842909</v>
      </c>
      <c r="M316" s="14">
        <v>1</v>
      </c>
      <c r="N316" s="22">
        <f t="shared" si="27"/>
        <v>0.61743295019157085</v>
      </c>
      <c r="O316" s="27">
        <f t="shared" si="28"/>
        <v>0</v>
      </c>
      <c r="P316" s="27">
        <f t="shared" si="29"/>
        <v>0</v>
      </c>
    </row>
    <row r="317" spans="1:16">
      <c r="A317" s="21">
        <v>32877</v>
      </c>
      <c r="B317" s="19">
        <v>5.4</v>
      </c>
      <c r="C317" s="26">
        <v>0.55000000000000004</v>
      </c>
      <c r="D317" s="26">
        <v>0.5977011494252874</v>
      </c>
      <c r="E317" s="26">
        <f t="shared" si="24"/>
        <v>0.45</v>
      </c>
      <c r="F317" s="26">
        <f t="shared" si="25"/>
        <v>0.40229885057471265</v>
      </c>
      <c r="G317" s="19">
        <v>55</v>
      </c>
      <c r="H317" s="19">
        <v>45</v>
      </c>
      <c r="I317" s="14">
        <v>260</v>
      </c>
      <c r="J317" s="14">
        <v>175</v>
      </c>
      <c r="K317" s="14">
        <v>0</v>
      </c>
      <c r="L317" s="22">
        <f t="shared" si="26"/>
        <v>0.38256704980842909</v>
      </c>
      <c r="M317" s="14">
        <v>1</v>
      </c>
      <c r="N317" s="22">
        <f t="shared" si="27"/>
        <v>0.61743295019157085</v>
      </c>
      <c r="O317" s="27">
        <f t="shared" si="28"/>
        <v>0</v>
      </c>
      <c r="P317" s="27">
        <f t="shared" si="29"/>
        <v>0</v>
      </c>
    </row>
    <row r="318" spans="1:16">
      <c r="A318" s="21">
        <v>32878</v>
      </c>
      <c r="B318" s="19">
        <v>5.4</v>
      </c>
      <c r="C318" s="26">
        <v>0.55000000000000004</v>
      </c>
      <c r="D318" s="26">
        <v>0.5977011494252874</v>
      </c>
      <c r="E318" s="26">
        <f t="shared" si="24"/>
        <v>0.45</v>
      </c>
      <c r="F318" s="26">
        <f t="shared" si="25"/>
        <v>0.40229885057471265</v>
      </c>
      <c r="G318" s="19">
        <v>55</v>
      </c>
      <c r="H318" s="19">
        <v>45</v>
      </c>
      <c r="I318" s="14">
        <v>260</v>
      </c>
      <c r="J318" s="14">
        <v>175</v>
      </c>
      <c r="K318" s="14">
        <v>0</v>
      </c>
      <c r="L318" s="22">
        <f t="shared" si="26"/>
        <v>0.38256704980842909</v>
      </c>
      <c r="M318" s="14">
        <v>1</v>
      </c>
      <c r="N318" s="22">
        <f t="shared" si="27"/>
        <v>0.61743295019157085</v>
      </c>
      <c r="O318" s="27">
        <f t="shared" si="28"/>
        <v>0</v>
      </c>
      <c r="P318" s="27">
        <f t="shared" si="29"/>
        <v>0</v>
      </c>
    </row>
    <row r="319" spans="1:16">
      <c r="A319" s="21">
        <v>32879</v>
      </c>
      <c r="B319" s="19">
        <v>5.2</v>
      </c>
      <c r="C319" s="26">
        <v>0.55000000000000004</v>
      </c>
      <c r="D319" s="26">
        <v>0.5977011494252874</v>
      </c>
      <c r="E319" s="26">
        <f t="shared" si="24"/>
        <v>0.45</v>
      </c>
      <c r="F319" s="26">
        <f t="shared" si="25"/>
        <v>0.40229885057471265</v>
      </c>
      <c r="G319" s="19">
        <v>55</v>
      </c>
      <c r="H319" s="19">
        <v>45</v>
      </c>
      <c r="I319" s="14">
        <v>260</v>
      </c>
      <c r="J319" s="14">
        <v>175</v>
      </c>
      <c r="K319" s="14">
        <v>0</v>
      </c>
      <c r="L319" s="22">
        <f t="shared" si="26"/>
        <v>0.38256704980842909</v>
      </c>
      <c r="M319" s="14">
        <v>1</v>
      </c>
      <c r="N319" s="22">
        <f t="shared" si="27"/>
        <v>0.61743295019157085</v>
      </c>
      <c r="O319" s="27">
        <f t="shared" si="28"/>
        <v>0</v>
      </c>
      <c r="P319" s="27">
        <f t="shared" si="29"/>
        <v>0</v>
      </c>
    </row>
    <row r="320" spans="1:16">
      <c r="A320" s="21">
        <v>32880</v>
      </c>
      <c r="B320" s="19">
        <v>5.5</v>
      </c>
      <c r="C320" s="26">
        <v>0.55000000000000004</v>
      </c>
      <c r="D320" s="26">
        <v>0.5977011494252874</v>
      </c>
      <c r="E320" s="26">
        <f t="shared" si="24"/>
        <v>0.45</v>
      </c>
      <c r="F320" s="26">
        <f t="shared" si="25"/>
        <v>0.40229885057471265</v>
      </c>
      <c r="G320" s="19">
        <v>55</v>
      </c>
      <c r="H320" s="19">
        <v>45</v>
      </c>
      <c r="I320" s="14">
        <v>260</v>
      </c>
      <c r="J320" s="14">
        <v>175</v>
      </c>
      <c r="K320" s="14">
        <v>0</v>
      </c>
      <c r="L320" s="22">
        <f t="shared" si="26"/>
        <v>0.38256704980842909</v>
      </c>
      <c r="M320" s="14">
        <v>1</v>
      </c>
      <c r="N320" s="22">
        <f t="shared" si="27"/>
        <v>0.61743295019157085</v>
      </c>
      <c r="O320" s="27">
        <f t="shared" si="28"/>
        <v>0</v>
      </c>
      <c r="P320" s="27">
        <f t="shared" si="29"/>
        <v>0</v>
      </c>
    </row>
    <row r="321" spans="1:16">
      <c r="A321" s="21">
        <v>32881</v>
      </c>
      <c r="B321" s="19">
        <v>5.7</v>
      </c>
      <c r="C321" s="26">
        <v>0.55000000000000004</v>
      </c>
      <c r="D321" s="26">
        <v>0.5977011494252874</v>
      </c>
      <c r="E321" s="26">
        <f t="shared" si="24"/>
        <v>0.45</v>
      </c>
      <c r="F321" s="26">
        <f t="shared" si="25"/>
        <v>0.40229885057471265</v>
      </c>
      <c r="G321" s="19">
        <v>55</v>
      </c>
      <c r="H321" s="19">
        <v>45</v>
      </c>
      <c r="I321" s="14">
        <v>260</v>
      </c>
      <c r="J321" s="14">
        <v>175</v>
      </c>
      <c r="K321" s="14">
        <v>0</v>
      </c>
      <c r="L321" s="22">
        <f t="shared" si="26"/>
        <v>0.38256704980842909</v>
      </c>
      <c r="M321" s="14">
        <v>1</v>
      </c>
      <c r="N321" s="22">
        <f t="shared" si="27"/>
        <v>0.61743295019157085</v>
      </c>
      <c r="O321" s="27">
        <f t="shared" si="28"/>
        <v>0</v>
      </c>
      <c r="P321" s="27">
        <f t="shared" si="29"/>
        <v>0</v>
      </c>
    </row>
    <row r="322" spans="1:16">
      <c r="A322" s="21">
        <v>32882</v>
      </c>
      <c r="B322" s="19">
        <v>5.9</v>
      </c>
      <c r="C322" s="26">
        <v>0.55000000000000004</v>
      </c>
      <c r="D322" s="26">
        <v>0.5977011494252874</v>
      </c>
      <c r="E322" s="26">
        <f t="shared" si="24"/>
        <v>0.45</v>
      </c>
      <c r="F322" s="26">
        <f t="shared" si="25"/>
        <v>0.40229885057471265</v>
      </c>
      <c r="G322" s="19">
        <v>55</v>
      </c>
      <c r="H322" s="19">
        <v>45</v>
      </c>
      <c r="I322" s="14">
        <v>260</v>
      </c>
      <c r="J322" s="14">
        <v>175</v>
      </c>
      <c r="K322" s="14">
        <v>0</v>
      </c>
      <c r="L322" s="22">
        <f t="shared" si="26"/>
        <v>0.38256704980842909</v>
      </c>
      <c r="M322" s="14">
        <v>1</v>
      </c>
      <c r="N322" s="22">
        <f t="shared" si="27"/>
        <v>0.61743295019157085</v>
      </c>
      <c r="O322" s="27">
        <f t="shared" si="28"/>
        <v>0</v>
      </c>
      <c r="P322" s="27">
        <f t="shared" si="29"/>
        <v>0</v>
      </c>
    </row>
    <row r="323" spans="1:16">
      <c r="A323" s="21">
        <v>32883</v>
      </c>
      <c r="B323" s="19">
        <v>5.9</v>
      </c>
      <c r="C323" s="26">
        <v>0.55000000000000004</v>
      </c>
      <c r="D323" s="26">
        <v>0.5977011494252874</v>
      </c>
      <c r="E323" s="26">
        <f t="shared" ref="E323:E386" si="30">H323/100</f>
        <v>0.45</v>
      </c>
      <c r="F323" s="26">
        <f t="shared" ref="F323:F386" si="31">J323/435</f>
        <v>0.40229885057471265</v>
      </c>
      <c r="G323" s="19">
        <v>55</v>
      </c>
      <c r="H323" s="19">
        <v>45</v>
      </c>
      <c r="I323" s="14">
        <v>260</v>
      </c>
      <c r="J323" s="14">
        <v>175</v>
      </c>
      <c r="K323" s="14">
        <v>0</v>
      </c>
      <c r="L323" s="22">
        <f t="shared" ref="L323:L386" si="32">(C323+D323+K323)/3</f>
        <v>0.38256704980842909</v>
      </c>
      <c r="M323" s="14">
        <v>1</v>
      </c>
      <c r="N323" s="22">
        <f t="shared" ref="N323:N386" si="33">(E323+F323+M323)/3</f>
        <v>0.61743295019157085</v>
      </c>
      <c r="O323" s="27">
        <f t="shared" ref="O323:O386" si="34">IF(((IF(C323&gt;0.5,1,0) + IF(D323&gt;0.5,1,0) + K323) = 3), 3,0)</f>
        <v>0</v>
      </c>
      <c r="P323" s="27">
        <f t="shared" ref="P323:P386" si="35">IF(((IF(E323&gt;0.5,1,0) + IF(F323&gt;0.5,1,0) + M323) = 3), 3,0)</f>
        <v>0</v>
      </c>
    </row>
    <row r="324" spans="1:16">
      <c r="A324" s="21">
        <v>32884</v>
      </c>
      <c r="B324" s="19">
        <v>6.2</v>
      </c>
      <c r="C324" s="26">
        <v>0.55000000000000004</v>
      </c>
      <c r="D324" s="26">
        <v>0.5977011494252874</v>
      </c>
      <c r="E324" s="26">
        <f t="shared" si="30"/>
        <v>0.45</v>
      </c>
      <c r="F324" s="26">
        <f t="shared" si="31"/>
        <v>0.40229885057471265</v>
      </c>
      <c r="G324" s="19">
        <v>55</v>
      </c>
      <c r="H324" s="19">
        <v>45</v>
      </c>
      <c r="I324" s="14">
        <v>260</v>
      </c>
      <c r="J324" s="14">
        <v>175</v>
      </c>
      <c r="K324" s="14">
        <v>0</v>
      </c>
      <c r="L324" s="22">
        <f t="shared" si="32"/>
        <v>0.38256704980842909</v>
      </c>
      <c r="M324" s="14">
        <v>1</v>
      </c>
      <c r="N324" s="22">
        <f t="shared" si="33"/>
        <v>0.61743295019157085</v>
      </c>
      <c r="O324" s="27">
        <f t="shared" si="34"/>
        <v>0</v>
      </c>
      <c r="P324" s="27">
        <f t="shared" si="35"/>
        <v>0</v>
      </c>
    </row>
    <row r="325" spans="1:16">
      <c r="A325" s="21">
        <v>32885</v>
      </c>
      <c r="B325" s="19">
        <v>6.3</v>
      </c>
      <c r="C325" s="26">
        <v>0.55000000000000004</v>
      </c>
      <c r="D325" s="26">
        <v>0.5977011494252874</v>
      </c>
      <c r="E325" s="26">
        <f t="shared" si="30"/>
        <v>0.45</v>
      </c>
      <c r="F325" s="26">
        <f t="shared" si="31"/>
        <v>0.40229885057471265</v>
      </c>
      <c r="G325" s="19">
        <v>55</v>
      </c>
      <c r="H325" s="19">
        <v>45</v>
      </c>
      <c r="I325" s="14">
        <v>260</v>
      </c>
      <c r="J325" s="14">
        <v>175</v>
      </c>
      <c r="K325" s="14">
        <v>0</v>
      </c>
      <c r="L325" s="22">
        <f t="shared" si="32"/>
        <v>0.38256704980842909</v>
      </c>
      <c r="M325" s="14">
        <v>1</v>
      </c>
      <c r="N325" s="22">
        <f t="shared" si="33"/>
        <v>0.61743295019157085</v>
      </c>
      <c r="O325" s="27">
        <f t="shared" si="34"/>
        <v>0</v>
      </c>
      <c r="P325" s="27">
        <f t="shared" si="35"/>
        <v>0</v>
      </c>
    </row>
    <row r="326" spans="1:16">
      <c r="A326" s="21">
        <v>33239</v>
      </c>
      <c r="B326" s="19">
        <v>6.4</v>
      </c>
      <c r="C326" s="26">
        <v>0.55000000000000004</v>
      </c>
      <c r="D326" s="26">
        <v>0.5977011494252874</v>
      </c>
      <c r="E326" s="26">
        <f t="shared" si="30"/>
        <v>0.45</v>
      </c>
      <c r="F326" s="26">
        <f t="shared" si="31"/>
        <v>0.40229885057471265</v>
      </c>
      <c r="G326" s="19">
        <v>55</v>
      </c>
      <c r="H326" s="19">
        <v>45</v>
      </c>
      <c r="I326" s="14">
        <v>260</v>
      </c>
      <c r="J326" s="14">
        <v>175</v>
      </c>
      <c r="K326" s="14">
        <v>0</v>
      </c>
      <c r="L326" s="22">
        <f t="shared" si="32"/>
        <v>0.38256704980842909</v>
      </c>
      <c r="M326" s="14">
        <v>1</v>
      </c>
      <c r="N326" s="22">
        <f t="shared" si="33"/>
        <v>0.61743295019157085</v>
      </c>
      <c r="O326" s="27">
        <f t="shared" si="34"/>
        <v>0</v>
      </c>
      <c r="P326" s="27">
        <f t="shared" si="35"/>
        <v>0</v>
      </c>
    </row>
    <row r="327" spans="1:16">
      <c r="A327" s="21">
        <v>33240</v>
      </c>
      <c r="B327" s="19">
        <v>6.6</v>
      </c>
      <c r="C327" s="26">
        <v>0.56000000000000005</v>
      </c>
      <c r="D327" s="26">
        <v>0.61379310344827587</v>
      </c>
      <c r="E327" s="26">
        <f t="shared" si="30"/>
        <v>0.44</v>
      </c>
      <c r="F327" s="26">
        <f t="shared" si="31"/>
        <v>0.3839080459770115</v>
      </c>
      <c r="G327" s="19">
        <v>56</v>
      </c>
      <c r="H327" s="19">
        <v>44</v>
      </c>
      <c r="I327" s="14">
        <v>267</v>
      </c>
      <c r="J327" s="14">
        <v>167</v>
      </c>
      <c r="K327" s="14">
        <v>0</v>
      </c>
      <c r="L327" s="22">
        <f t="shared" si="32"/>
        <v>0.39126436781609203</v>
      </c>
      <c r="M327" s="14">
        <v>1</v>
      </c>
      <c r="N327" s="22">
        <f t="shared" si="33"/>
        <v>0.60796934865900376</v>
      </c>
      <c r="O327" s="27">
        <f t="shared" si="34"/>
        <v>0</v>
      </c>
      <c r="P327" s="27">
        <f t="shared" si="35"/>
        <v>0</v>
      </c>
    </row>
    <row r="328" spans="1:16">
      <c r="A328" s="21">
        <v>33241</v>
      </c>
      <c r="B328" s="19">
        <v>6.8</v>
      </c>
      <c r="C328" s="26">
        <v>0.56000000000000005</v>
      </c>
      <c r="D328" s="26">
        <v>0.61379310344827587</v>
      </c>
      <c r="E328" s="26">
        <f t="shared" si="30"/>
        <v>0.44</v>
      </c>
      <c r="F328" s="26">
        <f t="shared" si="31"/>
        <v>0.3839080459770115</v>
      </c>
      <c r="G328" s="19">
        <v>56</v>
      </c>
      <c r="H328" s="19">
        <v>44</v>
      </c>
      <c r="I328" s="14">
        <v>267</v>
      </c>
      <c r="J328" s="14">
        <v>167</v>
      </c>
      <c r="K328" s="14">
        <v>0</v>
      </c>
      <c r="L328" s="22">
        <f t="shared" si="32"/>
        <v>0.39126436781609203</v>
      </c>
      <c r="M328" s="14">
        <v>1</v>
      </c>
      <c r="N328" s="22">
        <f t="shared" si="33"/>
        <v>0.60796934865900376</v>
      </c>
      <c r="O328" s="27">
        <f t="shared" si="34"/>
        <v>0</v>
      </c>
      <c r="P328" s="27">
        <f t="shared" si="35"/>
        <v>0</v>
      </c>
    </row>
    <row r="329" spans="1:16">
      <c r="A329" s="21">
        <v>33242</v>
      </c>
      <c r="B329" s="19">
        <v>6.7</v>
      </c>
      <c r="C329" s="26">
        <v>0.56000000000000005</v>
      </c>
      <c r="D329" s="26">
        <v>0.61379310344827587</v>
      </c>
      <c r="E329" s="26">
        <f t="shared" si="30"/>
        <v>0.44</v>
      </c>
      <c r="F329" s="26">
        <f t="shared" si="31"/>
        <v>0.3839080459770115</v>
      </c>
      <c r="G329" s="19">
        <v>56</v>
      </c>
      <c r="H329" s="19">
        <v>44</v>
      </c>
      <c r="I329" s="14">
        <v>267</v>
      </c>
      <c r="J329" s="14">
        <v>167</v>
      </c>
      <c r="K329" s="14">
        <v>0</v>
      </c>
      <c r="L329" s="22">
        <f t="shared" si="32"/>
        <v>0.39126436781609203</v>
      </c>
      <c r="M329" s="14">
        <v>1</v>
      </c>
      <c r="N329" s="22">
        <f t="shared" si="33"/>
        <v>0.60796934865900376</v>
      </c>
      <c r="O329" s="27">
        <f t="shared" si="34"/>
        <v>0</v>
      </c>
      <c r="P329" s="27">
        <f t="shared" si="35"/>
        <v>0</v>
      </c>
    </row>
    <row r="330" spans="1:16">
      <c r="A330" s="21">
        <v>33243</v>
      </c>
      <c r="B330" s="19">
        <v>6.9</v>
      </c>
      <c r="C330" s="26">
        <v>0.56000000000000005</v>
      </c>
      <c r="D330" s="26">
        <v>0.61379310344827587</v>
      </c>
      <c r="E330" s="26">
        <f t="shared" si="30"/>
        <v>0.44</v>
      </c>
      <c r="F330" s="26">
        <f t="shared" si="31"/>
        <v>0.3839080459770115</v>
      </c>
      <c r="G330" s="19">
        <v>56</v>
      </c>
      <c r="H330" s="19">
        <v>44</v>
      </c>
      <c r="I330" s="14">
        <v>267</v>
      </c>
      <c r="J330" s="14">
        <v>167</v>
      </c>
      <c r="K330" s="14">
        <v>0</v>
      </c>
      <c r="L330" s="22">
        <f t="shared" si="32"/>
        <v>0.39126436781609203</v>
      </c>
      <c r="M330" s="14">
        <v>1</v>
      </c>
      <c r="N330" s="22">
        <f t="shared" si="33"/>
        <v>0.60796934865900376</v>
      </c>
      <c r="O330" s="27">
        <f t="shared" si="34"/>
        <v>0</v>
      </c>
      <c r="P330" s="27">
        <f t="shared" si="35"/>
        <v>0</v>
      </c>
    </row>
    <row r="331" spans="1:16">
      <c r="A331" s="21">
        <v>33244</v>
      </c>
      <c r="B331" s="19">
        <v>6.9</v>
      </c>
      <c r="C331" s="26">
        <v>0.56000000000000005</v>
      </c>
      <c r="D331" s="26">
        <v>0.61379310344827587</v>
      </c>
      <c r="E331" s="26">
        <f t="shared" si="30"/>
        <v>0.44</v>
      </c>
      <c r="F331" s="26">
        <f t="shared" si="31"/>
        <v>0.3839080459770115</v>
      </c>
      <c r="G331" s="19">
        <v>56</v>
      </c>
      <c r="H331" s="19">
        <v>44</v>
      </c>
      <c r="I331" s="14">
        <v>267</v>
      </c>
      <c r="J331" s="14">
        <v>167</v>
      </c>
      <c r="K331" s="14">
        <v>0</v>
      </c>
      <c r="L331" s="22">
        <f t="shared" si="32"/>
        <v>0.39126436781609203</v>
      </c>
      <c r="M331" s="14">
        <v>1</v>
      </c>
      <c r="N331" s="22">
        <f t="shared" si="33"/>
        <v>0.60796934865900376</v>
      </c>
      <c r="O331" s="27">
        <f t="shared" si="34"/>
        <v>0</v>
      </c>
      <c r="P331" s="27">
        <f t="shared" si="35"/>
        <v>0</v>
      </c>
    </row>
    <row r="332" spans="1:16">
      <c r="A332" s="21">
        <v>33245</v>
      </c>
      <c r="B332" s="19">
        <v>6.8</v>
      </c>
      <c r="C332" s="26">
        <v>0.56000000000000005</v>
      </c>
      <c r="D332" s="26">
        <v>0.61379310344827587</v>
      </c>
      <c r="E332" s="26">
        <f t="shared" si="30"/>
        <v>0.44</v>
      </c>
      <c r="F332" s="26">
        <f t="shared" si="31"/>
        <v>0.3839080459770115</v>
      </c>
      <c r="G332" s="19">
        <v>56</v>
      </c>
      <c r="H332" s="19">
        <v>44</v>
      </c>
      <c r="I332" s="14">
        <v>267</v>
      </c>
      <c r="J332" s="14">
        <v>167</v>
      </c>
      <c r="K332" s="14">
        <v>0</v>
      </c>
      <c r="L332" s="22">
        <f t="shared" si="32"/>
        <v>0.39126436781609203</v>
      </c>
      <c r="M332" s="14">
        <v>1</v>
      </c>
      <c r="N332" s="22">
        <f t="shared" si="33"/>
        <v>0.60796934865900376</v>
      </c>
      <c r="O332" s="27">
        <f t="shared" si="34"/>
        <v>0</v>
      </c>
      <c r="P332" s="27">
        <f t="shared" si="35"/>
        <v>0</v>
      </c>
    </row>
    <row r="333" spans="1:16">
      <c r="A333" s="21">
        <v>33246</v>
      </c>
      <c r="B333" s="19">
        <v>6.9</v>
      </c>
      <c r="C333" s="26">
        <v>0.56000000000000005</v>
      </c>
      <c r="D333" s="26">
        <v>0.61379310344827587</v>
      </c>
      <c r="E333" s="26">
        <f t="shared" si="30"/>
        <v>0.44</v>
      </c>
      <c r="F333" s="26">
        <f t="shared" si="31"/>
        <v>0.3839080459770115</v>
      </c>
      <c r="G333" s="19">
        <v>56</v>
      </c>
      <c r="H333" s="19">
        <v>44</v>
      </c>
      <c r="I333" s="14">
        <v>267</v>
      </c>
      <c r="J333" s="14">
        <v>167</v>
      </c>
      <c r="K333" s="14">
        <v>0</v>
      </c>
      <c r="L333" s="22">
        <f t="shared" si="32"/>
        <v>0.39126436781609203</v>
      </c>
      <c r="M333" s="14">
        <v>1</v>
      </c>
      <c r="N333" s="22">
        <f t="shared" si="33"/>
        <v>0.60796934865900376</v>
      </c>
      <c r="O333" s="27">
        <f t="shared" si="34"/>
        <v>0</v>
      </c>
      <c r="P333" s="27">
        <f t="shared" si="35"/>
        <v>0</v>
      </c>
    </row>
    <row r="334" spans="1:16">
      <c r="A334" s="21">
        <v>33247</v>
      </c>
      <c r="B334" s="19">
        <v>6.9</v>
      </c>
      <c r="C334" s="26">
        <v>0.56000000000000005</v>
      </c>
      <c r="D334" s="26">
        <v>0.61379310344827587</v>
      </c>
      <c r="E334" s="26">
        <f t="shared" si="30"/>
        <v>0.44</v>
      </c>
      <c r="F334" s="26">
        <f t="shared" si="31"/>
        <v>0.3839080459770115</v>
      </c>
      <c r="G334" s="19">
        <v>56</v>
      </c>
      <c r="H334" s="19">
        <v>44</v>
      </c>
      <c r="I334" s="14">
        <v>267</v>
      </c>
      <c r="J334" s="14">
        <v>167</v>
      </c>
      <c r="K334" s="14">
        <v>0</v>
      </c>
      <c r="L334" s="22">
        <f t="shared" si="32"/>
        <v>0.39126436781609203</v>
      </c>
      <c r="M334" s="14">
        <v>1</v>
      </c>
      <c r="N334" s="22">
        <f t="shared" si="33"/>
        <v>0.60796934865900376</v>
      </c>
      <c r="O334" s="27">
        <f t="shared" si="34"/>
        <v>0</v>
      </c>
      <c r="P334" s="27">
        <f t="shared" si="35"/>
        <v>0</v>
      </c>
    </row>
    <row r="335" spans="1:16">
      <c r="A335" s="21">
        <v>33248</v>
      </c>
      <c r="B335" s="19">
        <v>7</v>
      </c>
      <c r="C335" s="26">
        <v>0.56000000000000005</v>
      </c>
      <c r="D335" s="26">
        <v>0.61379310344827587</v>
      </c>
      <c r="E335" s="26">
        <f t="shared" si="30"/>
        <v>0.44</v>
      </c>
      <c r="F335" s="26">
        <f t="shared" si="31"/>
        <v>0.3839080459770115</v>
      </c>
      <c r="G335" s="19">
        <v>56</v>
      </c>
      <c r="H335" s="19">
        <v>44</v>
      </c>
      <c r="I335" s="14">
        <v>267</v>
      </c>
      <c r="J335" s="14">
        <v>167</v>
      </c>
      <c r="K335" s="14">
        <v>0</v>
      </c>
      <c r="L335" s="22">
        <f t="shared" si="32"/>
        <v>0.39126436781609203</v>
      </c>
      <c r="M335" s="14">
        <v>1</v>
      </c>
      <c r="N335" s="22">
        <f t="shared" si="33"/>
        <v>0.60796934865900376</v>
      </c>
      <c r="O335" s="27">
        <f t="shared" si="34"/>
        <v>0</v>
      </c>
      <c r="P335" s="27">
        <f t="shared" si="35"/>
        <v>0</v>
      </c>
    </row>
    <row r="336" spans="1:16">
      <c r="A336" s="21">
        <v>33249</v>
      </c>
      <c r="B336" s="19">
        <v>7</v>
      </c>
      <c r="C336" s="26">
        <v>0.56000000000000005</v>
      </c>
      <c r="D336" s="26">
        <v>0.61379310344827587</v>
      </c>
      <c r="E336" s="26">
        <f t="shared" si="30"/>
        <v>0.44</v>
      </c>
      <c r="F336" s="26">
        <f t="shared" si="31"/>
        <v>0.3839080459770115</v>
      </c>
      <c r="G336" s="19">
        <v>56</v>
      </c>
      <c r="H336" s="19">
        <v>44</v>
      </c>
      <c r="I336" s="14">
        <v>267</v>
      </c>
      <c r="J336" s="14">
        <v>167</v>
      </c>
      <c r="K336" s="14">
        <v>0</v>
      </c>
      <c r="L336" s="22">
        <f t="shared" si="32"/>
        <v>0.39126436781609203</v>
      </c>
      <c r="M336" s="14">
        <v>1</v>
      </c>
      <c r="N336" s="22">
        <f t="shared" si="33"/>
        <v>0.60796934865900376</v>
      </c>
      <c r="O336" s="27">
        <f t="shared" si="34"/>
        <v>0</v>
      </c>
      <c r="P336" s="27">
        <f t="shared" si="35"/>
        <v>0</v>
      </c>
    </row>
    <row r="337" spans="1:16">
      <c r="A337" s="21">
        <v>33250</v>
      </c>
      <c r="B337" s="19">
        <v>7.3</v>
      </c>
      <c r="C337" s="26">
        <v>0.56000000000000005</v>
      </c>
      <c r="D337" s="26">
        <v>0.61379310344827587</v>
      </c>
      <c r="E337" s="26">
        <f t="shared" si="30"/>
        <v>0.44</v>
      </c>
      <c r="F337" s="26">
        <f t="shared" si="31"/>
        <v>0.3839080459770115</v>
      </c>
      <c r="G337" s="19">
        <v>56</v>
      </c>
      <c r="H337" s="19">
        <v>44</v>
      </c>
      <c r="I337" s="14">
        <v>267</v>
      </c>
      <c r="J337" s="14">
        <v>167</v>
      </c>
      <c r="K337" s="14">
        <v>0</v>
      </c>
      <c r="L337" s="22">
        <f t="shared" si="32"/>
        <v>0.39126436781609203</v>
      </c>
      <c r="M337" s="14">
        <v>1</v>
      </c>
      <c r="N337" s="22">
        <f t="shared" si="33"/>
        <v>0.60796934865900376</v>
      </c>
      <c r="O337" s="27">
        <f t="shared" si="34"/>
        <v>0</v>
      </c>
      <c r="P337" s="27">
        <f t="shared" si="35"/>
        <v>0</v>
      </c>
    </row>
    <row r="338" spans="1:16">
      <c r="A338" s="21">
        <v>33604</v>
      </c>
      <c r="B338" s="19">
        <v>7.3</v>
      </c>
      <c r="C338" s="26">
        <v>0.56000000000000005</v>
      </c>
      <c r="D338" s="26">
        <v>0.61379310344827587</v>
      </c>
      <c r="E338" s="26">
        <f t="shared" si="30"/>
        <v>0.44</v>
      </c>
      <c r="F338" s="26">
        <f t="shared" si="31"/>
        <v>0.3839080459770115</v>
      </c>
      <c r="G338" s="19">
        <v>56</v>
      </c>
      <c r="H338" s="19">
        <v>44</v>
      </c>
      <c r="I338" s="14">
        <v>267</v>
      </c>
      <c r="J338" s="14">
        <v>167</v>
      </c>
      <c r="K338" s="14">
        <v>0</v>
      </c>
      <c r="L338" s="22">
        <f t="shared" si="32"/>
        <v>0.39126436781609203</v>
      </c>
      <c r="M338" s="14">
        <v>1</v>
      </c>
      <c r="N338" s="22">
        <f t="shared" si="33"/>
        <v>0.60796934865900376</v>
      </c>
      <c r="O338" s="27">
        <f t="shared" si="34"/>
        <v>0</v>
      </c>
      <c r="P338" s="27">
        <f t="shared" si="35"/>
        <v>0</v>
      </c>
    </row>
    <row r="339" spans="1:16">
      <c r="A339" s="21">
        <v>33605</v>
      </c>
      <c r="B339" s="19">
        <v>7.4</v>
      </c>
      <c r="C339" s="26">
        <v>0.56000000000000005</v>
      </c>
      <c r="D339" s="26">
        <v>0.61379310344827587</v>
      </c>
      <c r="E339" s="26">
        <f t="shared" si="30"/>
        <v>0.44</v>
      </c>
      <c r="F339" s="26">
        <f t="shared" si="31"/>
        <v>0.3839080459770115</v>
      </c>
      <c r="G339" s="19">
        <v>56</v>
      </c>
      <c r="H339" s="19">
        <v>44</v>
      </c>
      <c r="I339" s="14">
        <v>267</v>
      </c>
      <c r="J339" s="14">
        <v>167</v>
      </c>
      <c r="K339" s="14">
        <v>0</v>
      </c>
      <c r="L339" s="22">
        <f t="shared" si="32"/>
        <v>0.39126436781609203</v>
      </c>
      <c r="M339" s="14">
        <v>1</v>
      </c>
      <c r="N339" s="22">
        <f t="shared" si="33"/>
        <v>0.60796934865900376</v>
      </c>
      <c r="O339" s="27">
        <f t="shared" si="34"/>
        <v>0</v>
      </c>
      <c r="P339" s="27">
        <f t="shared" si="35"/>
        <v>0</v>
      </c>
    </row>
    <row r="340" spans="1:16">
      <c r="A340" s="21">
        <v>33606</v>
      </c>
      <c r="B340" s="19">
        <v>7.4</v>
      </c>
      <c r="C340" s="26">
        <v>0.56000000000000005</v>
      </c>
      <c r="D340" s="26">
        <v>0.61379310344827587</v>
      </c>
      <c r="E340" s="26">
        <f t="shared" si="30"/>
        <v>0.44</v>
      </c>
      <c r="F340" s="26">
        <f t="shared" si="31"/>
        <v>0.3839080459770115</v>
      </c>
      <c r="G340" s="19">
        <v>56</v>
      </c>
      <c r="H340" s="19">
        <v>44</v>
      </c>
      <c r="I340" s="14">
        <v>267</v>
      </c>
      <c r="J340" s="14">
        <v>167</v>
      </c>
      <c r="K340" s="14">
        <v>0</v>
      </c>
      <c r="L340" s="22">
        <f t="shared" si="32"/>
        <v>0.39126436781609203</v>
      </c>
      <c r="M340" s="14">
        <v>1</v>
      </c>
      <c r="N340" s="22">
        <f t="shared" si="33"/>
        <v>0.60796934865900376</v>
      </c>
      <c r="O340" s="27">
        <f t="shared" si="34"/>
        <v>0</v>
      </c>
      <c r="P340" s="27">
        <f t="shared" si="35"/>
        <v>0</v>
      </c>
    </row>
    <row r="341" spans="1:16">
      <c r="A341" s="21">
        <v>33607</v>
      </c>
      <c r="B341" s="19">
        <v>7.4</v>
      </c>
      <c r="C341" s="26">
        <v>0.56000000000000005</v>
      </c>
      <c r="D341" s="26">
        <v>0.61379310344827587</v>
      </c>
      <c r="E341" s="26">
        <f t="shared" si="30"/>
        <v>0.44</v>
      </c>
      <c r="F341" s="26">
        <f t="shared" si="31"/>
        <v>0.3839080459770115</v>
      </c>
      <c r="G341" s="19">
        <v>56</v>
      </c>
      <c r="H341" s="19">
        <v>44</v>
      </c>
      <c r="I341" s="14">
        <v>267</v>
      </c>
      <c r="J341" s="14">
        <v>167</v>
      </c>
      <c r="K341" s="14">
        <v>0</v>
      </c>
      <c r="L341" s="22">
        <f t="shared" si="32"/>
        <v>0.39126436781609203</v>
      </c>
      <c r="M341" s="14">
        <v>1</v>
      </c>
      <c r="N341" s="22">
        <f t="shared" si="33"/>
        <v>0.60796934865900376</v>
      </c>
      <c r="O341" s="27">
        <f t="shared" si="34"/>
        <v>0</v>
      </c>
      <c r="P341" s="27">
        <f t="shared" si="35"/>
        <v>0</v>
      </c>
    </row>
    <row r="342" spans="1:16">
      <c r="A342" s="21">
        <v>33608</v>
      </c>
      <c r="B342" s="19">
        <v>7.6</v>
      </c>
      <c r="C342" s="26">
        <v>0.56000000000000005</v>
      </c>
      <c r="D342" s="26">
        <v>0.61379310344827587</v>
      </c>
      <c r="E342" s="26">
        <f t="shared" si="30"/>
        <v>0.44</v>
      </c>
      <c r="F342" s="26">
        <f t="shared" si="31"/>
        <v>0.3839080459770115</v>
      </c>
      <c r="G342" s="19">
        <v>56</v>
      </c>
      <c r="H342" s="19">
        <v>44</v>
      </c>
      <c r="I342" s="14">
        <v>267</v>
      </c>
      <c r="J342" s="14">
        <v>167</v>
      </c>
      <c r="K342" s="14">
        <v>0</v>
      </c>
      <c r="L342" s="22">
        <f t="shared" si="32"/>
        <v>0.39126436781609203</v>
      </c>
      <c r="M342" s="14">
        <v>1</v>
      </c>
      <c r="N342" s="22">
        <f t="shared" si="33"/>
        <v>0.60796934865900376</v>
      </c>
      <c r="O342" s="27">
        <f t="shared" si="34"/>
        <v>0</v>
      </c>
      <c r="P342" s="27">
        <f t="shared" si="35"/>
        <v>0</v>
      </c>
    </row>
    <row r="343" spans="1:16">
      <c r="A343" s="21">
        <v>33609</v>
      </c>
      <c r="B343" s="19">
        <v>7.8</v>
      </c>
      <c r="C343" s="26">
        <v>0.56000000000000005</v>
      </c>
      <c r="D343" s="26">
        <v>0.61379310344827587</v>
      </c>
      <c r="E343" s="26">
        <f t="shared" si="30"/>
        <v>0.44</v>
      </c>
      <c r="F343" s="26">
        <f t="shared" si="31"/>
        <v>0.3839080459770115</v>
      </c>
      <c r="G343" s="19">
        <v>56</v>
      </c>
      <c r="H343" s="19">
        <v>44</v>
      </c>
      <c r="I343" s="14">
        <v>267</v>
      </c>
      <c r="J343" s="14">
        <v>167</v>
      </c>
      <c r="K343" s="14">
        <v>0</v>
      </c>
      <c r="L343" s="22">
        <f t="shared" si="32"/>
        <v>0.39126436781609203</v>
      </c>
      <c r="M343" s="14">
        <v>1</v>
      </c>
      <c r="N343" s="22">
        <f t="shared" si="33"/>
        <v>0.60796934865900376</v>
      </c>
      <c r="O343" s="27">
        <f t="shared" si="34"/>
        <v>0</v>
      </c>
      <c r="P343" s="27">
        <f t="shared" si="35"/>
        <v>0</v>
      </c>
    </row>
    <row r="344" spans="1:16">
      <c r="A344" s="21">
        <v>33610</v>
      </c>
      <c r="B344" s="19">
        <v>7.7</v>
      </c>
      <c r="C344" s="26">
        <v>0.56000000000000005</v>
      </c>
      <c r="D344" s="26">
        <v>0.61379310344827587</v>
      </c>
      <c r="E344" s="26">
        <f t="shared" si="30"/>
        <v>0.44</v>
      </c>
      <c r="F344" s="26">
        <f t="shared" si="31"/>
        <v>0.3839080459770115</v>
      </c>
      <c r="G344" s="19">
        <v>56</v>
      </c>
      <c r="H344" s="19">
        <v>44</v>
      </c>
      <c r="I344" s="14">
        <v>267</v>
      </c>
      <c r="J344" s="14">
        <v>167</v>
      </c>
      <c r="K344" s="14">
        <v>0</v>
      </c>
      <c r="L344" s="22">
        <f t="shared" si="32"/>
        <v>0.39126436781609203</v>
      </c>
      <c r="M344" s="14">
        <v>1</v>
      </c>
      <c r="N344" s="22">
        <f t="shared" si="33"/>
        <v>0.60796934865900376</v>
      </c>
      <c r="O344" s="27">
        <f t="shared" si="34"/>
        <v>0</v>
      </c>
      <c r="P344" s="27">
        <f t="shared" si="35"/>
        <v>0</v>
      </c>
    </row>
    <row r="345" spans="1:16">
      <c r="A345" s="21">
        <v>33611</v>
      </c>
      <c r="B345" s="19">
        <v>7.6</v>
      </c>
      <c r="C345" s="26">
        <v>0.56000000000000005</v>
      </c>
      <c r="D345" s="26">
        <v>0.61379310344827587</v>
      </c>
      <c r="E345" s="26">
        <f t="shared" si="30"/>
        <v>0.44</v>
      </c>
      <c r="F345" s="26">
        <f t="shared" si="31"/>
        <v>0.3839080459770115</v>
      </c>
      <c r="G345" s="19">
        <v>56</v>
      </c>
      <c r="H345" s="19">
        <v>44</v>
      </c>
      <c r="I345" s="14">
        <v>267</v>
      </c>
      <c r="J345" s="14">
        <v>167</v>
      </c>
      <c r="K345" s="14">
        <v>0</v>
      </c>
      <c r="L345" s="22">
        <f t="shared" si="32"/>
        <v>0.39126436781609203</v>
      </c>
      <c r="M345" s="14">
        <v>1</v>
      </c>
      <c r="N345" s="22">
        <f t="shared" si="33"/>
        <v>0.60796934865900376</v>
      </c>
      <c r="O345" s="27">
        <f t="shared" si="34"/>
        <v>0</v>
      </c>
      <c r="P345" s="27">
        <f t="shared" si="35"/>
        <v>0</v>
      </c>
    </row>
    <row r="346" spans="1:16">
      <c r="A346" s="21">
        <v>33612</v>
      </c>
      <c r="B346" s="19">
        <v>7.6</v>
      </c>
      <c r="C346" s="26">
        <v>0.56000000000000005</v>
      </c>
      <c r="D346" s="26">
        <v>0.61379310344827587</v>
      </c>
      <c r="E346" s="26">
        <f t="shared" si="30"/>
        <v>0.44</v>
      </c>
      <c r="F346" s="26">
        <f t="shared" si="31"/>
        <v>0.3839080459770115</v>
      </c>
      <c r="G346" s="19">
        <v>56</v>
      </c>
      <c r="H346" s="19">
        <v>44</v>
      </c>
      <c r="I346" s="14">
        <v>267</v>
      </c>
      <c r="J346" s="14">
        <v>167</v>
      </c>
      <c r="K346" s="14">
        <v>0</v>
      </c>
      <c r="L346" s="22">
        <f t="shared" si="32"/>
        <v>0.39126436781609203</v>
      </c>
      <c r="M346" s="14">
        <v>1</v>
      </c>
      <c r="N346" s="22">
        <f t="shared" si="33"/>
        <v>0.60796934865900376</v>
      </c>
      <c r="O346" s="27">
        <f t="shared" si="34"/>
        <v>0</v>
      </c>
      <c r="P346" s="27">
        <f t="shared" si="35"/>
        <v>0</v>
      </c>
    </row>
    <row r="347" spans="1:16">
      <c r="A347" s="21">
        <v>33613</v>
      </c>
      <c r="B347" s="19">
        <v>7.3</v>
      </c>
      <c r="C347" s="26">
        <v>0.56000000000000005</v>
      </c>
      <c r="D347" s="26">
        <v>0.61379310344827587</v>
      </c>
      <c r="E347" s="26">
        <f t="shared" si="30"/>
        <v>0.44</v>
      </c>
      <c r="F347" s="26">
        <f t="shared" si="31"/>
        <v>0.3839080459770115</v>
      </c>
      <c r="G347" s="19">
        <v>56</v>
      </c>
      <c r="H347" s="19">
        <v>44</v>
      </c>
      <c r="I347" s="14">
        <v>267</v>
      </c>
      <c r="J347" s="14">
        <v>167</v>
      </c>
      <c r="K347" s="14">
        <v>0</v>
      </c>
      <c r="L347" s="22">
        <f t="shared" si="32"/>
        <v>0.39126436781609203</v>
      </c>
      <c r="M347" s="14">
        <v>1</v>
      </c>
      <c r="N347" s="22">
        <f t="shared" si="33"/>
        <v>0.60796934865900376</v>
      </c>
      <c r="O347" s="27">
        <f t="shared" si="34"/>
        <v>0</v>
      </c>
      <c r="P347" s="27">
        <f t="shared" si="35"/>
        <v>0</v>
      </c>
    </row>
    <row r="348" spans="1:16">
      <c r="A348" s="21">
        <v>33614</v>
      </c>
      <c r="B348" s="19">
        <v>7.4</v>
      </c>
      <c r="C348" s="26">
        <v>0.56000000000000005</v>
      </c>
      <c r="D348" s="26">
        <v>0.61379310344827587</v>
      </c>
      <c r="E348" s="26">
        <f t="shared" si="30"/>
        <v>0.44</v>
      </c>
      <c r="F348" s="26">
        <f t="shared" si="31"/>
        <v>0.3839080459770115</v>
      </c>
      <c r="G348" s="19">
        <v>56</v>
      </c>
      <c r="H348" s="19">
        <v>44</v>
      </c>
      <c r="I348" s="14">
        <v>267</v>
      </c>
      <c r="J348" s="14">
        <v>167</v>
      </c>
      <c r="K348" s="14">
        <v>0</v>
      </c>
      <c r="L348" s="22">
        <f t="shared" si="32"/>
        <v>0.39126436781609203</v>
      </c>
      <c r="M348" s="14">
        <v>1</v>
      </c>
      <c r="N348" s="22">
        <f t="shared" si="33"/>
        <v>0.60796934865900376</v>
      </c>
      <c r="O348" s="27">
        <f t="shared" si="34"/>
        <v>0</v>
      </c>
      <c r="P348" s="27">
        <f t="shared" si="35"/>
        <v>0</v>
      </c>
    </row>
    <row r="349" spans="1:16">
      <c r="A349" s="21">
        <v>33615</v>
      </c>
      <c r="B349" s="19">
        <v>7.4</v>
      </c>
      <c r="C349" s="26">
        <v>0.56000000000000005</v>
      </c>
      <c r="D349" s="26">
        <v>0.61379310344827587</v>
      </c>
      <c r="E349" s="26">
        <f t="shared" si="30"/>
        <v>0.44</v>
      </c>
      <c r="F349" s="26">
        <f t="shared" si="31"/>
        <v>0.3839080459770115</v>
      </c>
      <c r="G349" s="19">
        <v>56</v>
      </c>
      <c r="H349" s="19">
        <v>44</v>
      </c>
      <c r="I349" s="14">
        <v>267</v>
      </c>
      <c r="J349" s="14">
        <v>167</v>
      </c>
      <c r="K349" s="14">
        <v>0</v>
      </c>
      <c r="L349" s="22">
        <f t="shared" si="32"/>
        <v>0.39126436781609203</v>
      </c>
      <c r="M349" s="14">
        <v>1</v>
      </c>
      <c r="N349" s="22">
        <f t="shared" si="33"/>
        <v>0.60796934865900376</v>
      </c>
      <c r="O349" s="27">
        <f t="shared" si="34"/>
        <v>0</v>
      </c>
      <c r="P349" s="27">
        <f t="shared" si="35"/>
        <v>0</v>
      </c>
    </row>
    <row r="350" spans="1:16">
      <c r="A350" s="21">
        <v>33970</v>
      </c>
      <c r="B350" s="19">
        <v>7.3</v>
      </c>
      <c r="C350" s="26">
        <v>0.56000000000000005</v>
      </c>
      <c r="D350" s="26">
        <v>0.61379310344827587</v>
      </c>
      <c r="E350" s="26">
        <f t="shared" si="30"/>
        <v>0.44</v>
      </c>
      <c r="F350" s="26">
        <f t="shared" si="31"/>
        <v>0.3839080459770115</v>
      </c>
      <c r="G350" s="19">
        <v>56</v>
      </c>
      <c r="H350" s="19">
        <v>44</v>
      </c>
      <c r="I350" s="14">
        <v>267</v>
      </c>
      <c r="J350" s="14">
        <v>167</v>
      </c>
      <c r="K350" s="14">
        <v>1</v>
      </c>
      <c r="L350" s="22">
        <f t="shared" si="32"/>
        <v>0.72459770114942534</v>
      </c>
      <c r="M350" s="14">
        <v>0</v>
      </c>
      <c r="N350" s="22">
        <f t="shared" si="33"/>
        <v>0.2746360153256705</v>
      </c>
      <c r="O350" s="27">
        <f t="shared" si="34"/>
        <v>3</v>
      </c>
      <c r="P350" s="27">
        <f t="shared" si="35"/>
        <v>0</v>
      </c>
    </row>
    <row r="351" spans="1:16">
      <c r="A351" s="21">
        <v>33971</v>
      </c>
      <c r="B351" s="19">
        <v>7.1</v>
      </c>
      <c r="C351" s="26">
        <v>0.56999999999999995</v>
      </c>
      <c r="D351" s="26">
        <v>0.59310344827586203</v>
      </c>
      <c r="E351" s="26">
        <f t="shared" si="30"/>
        <v>0.43</v>
      </c>
      <c r="F351" s="26">
        <f t="shared" si="31"/>
        <v>0.40459770114942528</v>
      </c>
      <c r="G351" s="19">
        <v>57</v>
      </c>
      <c r="H351" s="19">
        <v>43</v>
      </c>
      <c r="I351" s="14">
        <v>258</v>
      </c>
      <c r="J351" s="14">
        <v>176</v>
      </c>
      <c r="K351" s="14">
        <v>1</v>
      </c>
      <c r="L351" s="22">
        <f t="shared" si="32"/>
        <v>0.7210344827586207</v>
      </c>
      <c r="M351" s="14">
        <v>0</v>
      </c>
      <c r="N351" s="22">
        <f t="shared" si="33"/>
        <v>0.27819923371647509</v>
      </c>
      <c r="O351" s="27">
        <f t="shared" si="34"/>
        <v>3</v>
      </c>
      <c r="P351" s="27">
        <f t="shared" si="35"/>
        <v>0</v>
      </c>
    </row>
    <row r="352" spans="1:16">
      <c r="A352" s="21">
        <v>33972</v>
      </c>
      <c r="B352" s="19">
        <v>7</v>
      </c>
      <c r="C352" s="26">
        <v>0.56999999999999995</v>
      </c>
      <c r="D352" s="26">
        <v>0.59310344827586203</v>
      </c>
      <c r="E352" s="26">
        <f t="shared" si="30"/>
        <v>0.43</v>
      </c>
      <c r="F352" s="26">
        <f t="shared" si="31"/>
        <v>0.40459770114942528</v>
      </c>
      <c r="G352" s="19">
        <v>57</v>
      </c>
      <c r="H352" s="19">
        <v>43</v>
      </c>
      <c r="I352" s="14">
        <v>258</v>
      </c>
      <c r="J352" s="14">
        <v>176</v>
      </c>
      <c r="K352" s="14">
        <v>1</v>
      </c>
      <c r="L352" s="22">
        <f t="shared" si="32"/>
        <v>0.7210344827586207</v>
      </c>
      <c r="M352" s="14">
        <v>0</v>
      </c>
      <c r="N352" s="22">
        <f t="shared" si="33"/>
        <v>0.27819923371647509</v>
      </c>
      <c r="O352" s="27">
        <f t="shared" si="34"/>
        <v>3</v>
      </c>
      <c r="P352" s="27">
        <f t="shared" si="35"/>
        <v>0</v>
      </c>
    </row>
    <row r="353" spans="1:16">
      <c r="A353" s="21">
        <v>33973</v>
      </c>
      <c r="B353" s="19">
        <v>7.1</v>
      </c>
      <c r="C353" s="26">
        <v>0.56999999999999995</v>
      </c>
      <c r="D353" s="26">
        <v>0.59310344827586203</v>
      </c>
      <c r="E353" s="26">
        <f t="shared" si="30"/>
        <v>0.43</v>
      </c>
      <c r="F353" s="26">
        <f t="shared" si="31"/>
        <v>0.40459770114942528</v>
      </c>
      <c r="G353" s="19">
        <v>57</v>
      </c>
      <c r="H353" s="19">
        <v>43</v>
      </c>
      <c r="I353" s="14">
        <v>258</v>
      </c>
      <c r="J353" s="14">
        <v>176</v>
      </c>
      <c r="K353" s="14">
        <v>1</v>
      </c>
      <c r="L353" s="22">
        <f t="shared" si="32"/>
        <v>0.7210344827586207</v>
      </c>
      <c r="M353" s="14">
        <v>0</v>
      </c>
      <c r="N353" s="22">
        <f t="shared" si="33"/>
        <v>0.27819923371647509</v>
      </c>
      <c r="O353" s="27">
        <f t="shared" si="34"/>
        <v>3</v>
      </c>
      <c r="P353" s="27">
        <f t="shared" si="35"/>
        <v>0</v>
      </c>
    </row>
    <row r="354" spans="1:16">
      <c r="A354" s="21">
        <v>33974</v>
      </c>
      <c r="B354" s="19">
        <v>7.1</v>
      </c>
      <c r="C354" s="26">
        <v>0.56999999999999995</v>
      </c>
      <c r="D354" s="26">
        <v>0.59310344827586203</v>
      </c>
      <c r="E354" s="26">
        <f t="shared" si="30"/>
        <v>0.43</v>
      </c>
      <c r="F354" s="26">
        <f t="shared" si="31"/>
        <v>0.40459770114942528</v>
      </c>
      <c r="G354" s="19">
        <v>57</v>
      </c>
      <c r="H354" s="19">
        <v>43</v>
      </c>
      <c r="I354" s="14">
        <v>258</v>
      </c>
      <c r="J354" s="14">
        <v>176</v>
      </c>
      <c r="K354" s="14">
        <v>1</v>
      </c>
      <c r="L354" s="22">
        <f t="shared" si="32"/>
        <v>0.7210344827586207</v>
      </c>
      <c r="M354" s="14">
        <v>0</v>
      </c>
      <c r="N354" s="22">
        <f t="shared" si="33"/>
        <v>0.27819923371647509</v>
      </c>
      <c r="O354" s="27">
        <f t="shared" si="34"/>
        <v>3</v>
      </c>
      <c r="P354" s="27">
        <f t="shared" si="35"/>
        <v>0</v>
      </c>
    </row>
    <row r="355" spans="1:16">
      <c r="A355" s="21">
        <v>33975</v>
      </c>
      <c r="B355" s="19">
        <v>7</v>
      </c>
      <c r="C355" s="26">
        <v>0.56999999999999995</v>
      </c>
      <c r="D355" s="26">
        <v>0.59310344827586203</v>
      </c>
      <c r="E355" s="26">
        <f t="shared" si="30"/>
        <v>0.43</v>
      </c>
      <c r="F355" s="26">
        <f t="shared" si="31"/>
        <v>0.40459770114942528</v>
      </c>
      <c r="G355" s="19">
        <v>57</v>
      </c>
      <c r="H355" s="19">
        <v>43</v>
      </c>
      <c r="I355" s="14">
        <v>258</v>
      </c>
      <c r="J355" s="14">
        <v>176</v>
      </c>
      <c r="K355" s="14">
        <v>1</v>
      </c>
      <c r="L355" s="22">
        <f t="shared" si="32"/>
        <v>0.7210344827586207</v>
      </c>
      <c r="M355" s="14">
        <v>0</v>
      </c>
      <c r="N355" s="22">
        <f t="shared" si="33"/>
        <v>0.27819923371647509</v>
      </c>
      <c r="O355" s="27">
        <f t="shared" si="34"/>
        <v>3</v>
      </c>
      <c r="P355" s="27">
        <f t="shared" si="35"/>
        <v>0</v>
      </c>
    </row>
    <row r="356" spans="1:16">
      <c r="A356" s="21">
        <v>33976</v>
      </c>
      <c r="B356" s="19">
        <v>6.9</v>
      </c>
      <c r="C356" s="26">
        <v>0.56999999999999995</v>
      </c>
      <c r="D356" s="26">
        <v>0.59310344827586203</v>
      </c>
      <c r="E356" s="26">
        <f t="shared" si="30"/>
        <v>0.43</v>
      </c>
      <c r="F356" s="26">
        <f t="shared" si="31"/>
        <v>0.40459770114942528</v>
      </c>
      <c r="G356" s="19">
        <v>57</v>
      </c>
      <c r="H356" s="19">
        <v>43</v>
      </c>
      <c r="I356" s="14">
        <v>258</v>
      </c>
      <c r="J356" s="14">
        <v>176</v>
      </c>
      <c r="K356" s="14">
        <v>1</v>
      </c>
      <c r="L356" s="22">
        <f t="shared" si="32"/>
        <v>0.7210344827586207</v>
      </c>
      <c r="M356" s="14">
        <v>0</v>
      </c>
      <c r="N356" s="22">
        <f t="shared" si="33"/>
        <v>0.27819923371647509</v>
      </c>
      <c r="O356" s="27">
        <f t="shared" si="34"/>
        <v>3</v>
      </c>
      <c r="P356" s="27">
        <f t="shared" si="35"/>
        <v>0</v>
      </c>
    </row>
    <row r="357" spans="1:16">
      <c r="A357" s="21">
        <v>33977</v>
      </c>
      <c r="B357" s="19">
        <v>6.8</v>
      </c>
      <c r="C357" s="26">
        <v>0.56999999999999995</v>
      </c>
      <c r="D357" s="26">
        <v>0.59310344827586203</v>
      </c>
      <c r="E357" s="26">
        <f t="shared" si="30"/>
        <v>0.43</v>
      </c>
      <c r="F357" s="26">
        <f t="shared" si="31"/>
        <v>0.40459770114942528</v>
      </c>
      <c r="G357" s="19">
        <v>57</v>
      </c>
      <c r="H357" s="19">
        <v>43</v>
      </c>
      <c r="I357" s="14">
        <v>258</v>
      </c>
      <c r="J357" s="14">
        <v>176</v>
      </c>
      <c r="K357" s="14">
        <v>1</v>
      </c>
      <c r="L357" s="22">
        <f t="shared" si="32"/>
        <v>0.7210344827586207</v>
      </c>
      <c r="M357" s="14">
        <v>0</v>
      </c>
      <c r="N357" s="22">
        <f t="shared" si="33"/>
        <v>0.27819923371647509</v>
      </c>
      <c r="O357" s="27">
        <f t="shared" si="34"/>
        <v>3</v>
      </c>
      <c r="P357" s="27">
        <f t="shared" si="35"/>
        <v>0</v>
      </c>
    </row>
    <row r="358" spans="1:16">
      <c r="A358" s="21">
        <v>33978</v>
      </c>
      <c r="B358" s="19">
        <v>6.7</v>
      </c>
      <c r="C358" s="26">
        <v>0.56999999999999995</v>
      </c>
      <c r="D358" s="26">
        <v>0.59310344827586203</v>
      </c>
      <c r="E358" s="26">
        <f t="shared" si="30"/>
        <v>0.43</v>
      </c>
      <c r="F358" s="26">
        <f t="shared" si="31"/>
        <v>0.40459770114942528</v>
      </c>
      <c r="G358" s="19">
        <v>57</v>
      </c>
      <c r="H358" s="19">
        <v>43</v>
      </c>
      <c r="I358" s="14">
        <v>258</v>
      </c>
      <c r="J358" s="14">
        <v>176</v>
      </c>
      <c r="K358" s="14">
        <v>1</v>
      </c>
      <c r="L358" s="22">
        <f t="shared" si="32"/>
        <v>0.7210344827586207</v>
      </c>
      <c r="M358" s="14">
        <v>0</v>
      </c>
      <c r="N358" s="22">
        <f t="shared" si="33"/>
        <v>0.27819923371647509</v>
      </c>
      <c r="O358" s="27">
        <f t="shared" si="34"/>
        <v>3</v>
      </c>
      <c r="P358" s="27">
        <f t="shared" si="35"/>
        <v>0</v>
      </c>
    </row>
    <row r="359" spans="1:16">
      <c r="A359" s="21">
        <v>33979</v>
      </c>
      <c r="B359" s="19">
        <v>6.8</v>
      </c>
      <c r="C359" s="26">
        <v>0.56999999999999995</v>
      </c>
      <c r="D359" s="26">
        <v>0.59310344827586203</v>
      </c>
      <c r="E359" s="26">
        <f t="shared" si="30"/>
        <v>0.43</v>
      </c>
      <c r="F359" s="26">
        <f t="shared" si="31"/>
        <v>0.40459770114942528</v>
      </c>
      <c r="G359" s="19">
        <v>57</v>
      </c>
      <c r="H359" s="19">
        <v>43</v>
      </c>
      <c r="I359" s="14">
        <v>258</v>
      </c>
      <c r="J359" s="14">
        <v>176</v>
      </c>
      <c r="K359" s="14">
        <v>1</v>
      </c>
      <c r="L359" s="22">
        <f t="shared" si="32"/>
        <v>0.7210344827586207</v>
      </c>
      <c r="M359" s="14">
        <v>0</v>
      </c>
      <c r="N359" s="22">
        <f t="shared" si="33"/>
        <v>0.27819923371647509</v>
      </c>
      <c r="O359" s="27">
        <f t="shared" si="34"/>
        <v>3</v>
      </c>
      <c r="P359" s="27">
        <f t="shared" si="35"/>
        <v>0</v>
      </c>
    </row>
    <row r="360" spans="1:16">
      <c r="A360" s="21">
        <v>33980</v>
      </c>
      <c r="B360" s="19">
        <v>6.6</v>
      </c>
      <c r="C360" s="26">
        <v>0.56999999999999995</v>
      </c>
      <c r="D360" s="26">
        <v>0.59310344827586203</v>
      </c>
      <c r="E360" s="26">
        <f t="shared" si="30"/>
        <v>0.43</v>
      </c>
      <c r="F360" s="26">
        <f t="shared" si="31"/>
        <v>0.40459770114942528</v>
      </c>
      <c r="G360" s="19">
        <v>57</v>
      </c>
      <c r="H360" s="19">
        <v>43</v>
      </c>
      <c r="I360" s="14">
        <v>258</v>
      </c>
      <c r="J360" s="14">
        <v>176</v>
      </c>
      <c r="K360" s="14">
        <v>1</v>
      </c>
      <c r="L360" s="22">
        <f t="shared" si="32"/>
        <v>0.7210344827586207</v>
      </c>
      <c r="M360" s="14">
        <v>0</v>
      </c>
      <c r="N360" s="22">
        <f t="shared" si="33"/>
        <v>0.27819923371647509</v>
      </c>
      <c r="O360" s="27">
        <f t="shared" si="34"/>
        <v>3</v>
      </c>
      <c r="P360" s="27">
        <f t="shared" si="35"/>
        <v>0</v>
      </c>
    </row>
    <row r="361" spans="1:16">
      <c r="A361" s="21">
        <v>33981</v>
      </c>
      <c r="B361" s="19">
        <v>6.5</v>
      </c>
      <c r="C361" s="26">
        <v>0.56999999999999995</v>
      </c>
      <c r="D361" s="26">
        <v>0.59310344827586203</v>
      </c>
      <c r="E361" s="26">
        <f t="shared" si="30"/>
        <v>0.43</v>
      </c>
      <c r="F361" s="26">
        <f t="shared" si="31"/>
        <v>0.40459770114942528</v>
      </c>
      <c r="G361" s="19">
        <v>57</v>
      </c>
      <c r="H361" s="19">
        <v>43</v>
      </c>
      <c r="I361" s="14">
        <v>258</v>
      </c>
      <c r="J361" s="14">
        <v>176</v>
      </c>
      <c r="K361" s="14">
        <v>1</v>
      </c>
      <c r="L361" s="22">
        <f t="shared" si="32"/>
        <v>0.7210344827586207</v>
      </c>
      <c r="M361" s="14">
        <v>0</v>
      </c>
      <c r="N361" s="22">
        <f t="shared" si="33"/>
        <v>0.27819923371647509</v>
      </c>
      <c r="O361" s="27">
        <f t="shared" si="34"/>
        <v>3</v>
      </c>
      <c r="P361" s="27">
        <f t="shared" si="35"/>
        <v>0</v>
      </c>
    </row>
    <row r="362" spans="1:16">
      <c r="A362" s="21">
        <v>34335</v>
      </c>
      <c r="B362" s="19">
        <v>6.6</v>
      </c>
      <c r="C362" s="26">
        <v>0.56999999999999995</v>
      </c>
      <c r="D362" s="26">
        <v>0.59310344827586203</v>
      </c>
      <c r="E362" s="26">
        <f t="shared" si="30"/>
        <v>0.43</v>
      </c>
      <c r="F362" s="26">
        <f t="shared" si="31"/>
        <v>0.40459770114942528</v>
      </c>
      <c r="G362" s="19">
        <v>57</v>
      </c>
      <c r="H362" s="19">
        <v>43</v>
      </c>
      <c r="I362" s="14">
        <v>258</v>
      </c>
      <c r="J362" s="14">
        <v>176</v>
      </c>
      <c r="K362" s="14">
        <v>1</v>
      </c>
      <c r="L362" s="22">
        <f t="shared" si="32"/>
        <v>0.7210344827586207</v>
      </c>
      <c r="M362" s="14">
        <v>0</v>
      </c>
      <c r="N362" s="22">
        <f t="shared" si="33"/>
        <v>0.27819923371647509</v>
      </c>
      <c r="O362" s="27">
        <f t="shared" si="34"/>
        <v>3</v>
      </c>
      <c r="P362" s="27">
        <f t="shared" si="35"/>
        <v>0</v>
      </c>
    </row>
    <row r="363" spans="1:16">
      <c r="A363" s="21">
        <v>34336</v>
      </c>
      <c r="B363" s="19">
        <v>6.6</v>
      </c>
      <c r="C363" s="26">
        <v>0.56999999999999995</v>
      </c>
      <c r="D363" s="26">
        <v>0.59310344827586203</v>
      </c>
      <c r="E363" s="26">
        <f t="shared" si="30"/>
        <v>0.43</v>
      </c>
      <c r="F363" s="26">
        <f t="shared" si="31"/>
        <v>0.40459770114942528</v>
      </c>
      <c r="G363" s="19">
        <v>57</v>
      </c>
      <c r="H363" s="19">
        <v>43</v>
      </c>
      <c r="I363" s="14">
        <v>258</v>
      </c>
      <c r="J363" s="14">
        <v>176</v>
      </c>
      <c r="K363" s="14">
        <v>1</v>
      </c>
      <c r="L363" s="22">
        <f t="shared" si="32"/>
        <v>0.7210344827586207</v>
      </c>
      <c r="M363" s="14">
        <v>0</v>
      </c>
      <c r="N363" s="22">
        <f t="shared" si="33"/>
        <v>0.27819923371647509</v>
      </c>
      <c r="O363" s="27">
        <f t="shared" si="34"/>
        <v>3</v>
      </c>
      <c r="P363" s="27">
        <f t="shared" si="35"/>
        <v>0</v>
      </c>
    </row>
    <row r="364" spans="1:16">
      <c r="A364" s="21">
        <v>34337</v>
      </c>
      <c r="B364" s="19">
        <v>6.5</v>
      </c>
      <c r="C364" s="26">
        <v>0.56999999999999995</v>
      </c>
      <c r="D364" s="26">
        <v>0.59310344827586203</v>
      </c>
      <c r="E364" s="26">
        <f t="shared" si="30"/>
        <v>0.43</v>
      </c>
      <c r="F364" s="26">
        <f t="shared" si="31"/>
        <v>0.40459770114942528</v>
      </c>
      <c r="G364" s="19">
        <v>57</v>
      </c>
      <c r="H364" s="19">
        <v>43</v>
      </c>
      <c r="I364" s="14">
        <v>258</v>
      </c>
      <c r="J364" s="14">
        <v>176</v>
      </c>
      <c r="K364" s="14">
        <v>1</v>
      </c>
      <c r="L364" s="22">
        <f t="shared" si="32"/>
        <v>0.7210344827586207</v>
      </c>
      <c r="M364" s="14">
        <v>0</v>
      </c>
      <c r="N364" s="22">
        <f t="shared" si="33"/>
        <v>0.27819923371647509</v>
      </c>
      <c r="O364" s="27">
        <f t="shared" si="34"/>
        <v>3</v>
      </c>
      <c r="P364" s="27">
        <f t="shared" si="35"/>
        <v>0</v>
      </c>
    </row>
    <row r="365" spans="1:16">
      <c r="A365" s="21">
        <v>34338</v>
      </c>
      <c r="B365" s="19">
        <v>6.4</v>
      </c>
      <c r="C365" s="26">
        <v>0.56999999999999995</v>
      </c>
      <c r="D365" s="26">
        <v>0.59310344827586203</v>
      </c>
      <c r="E365" s="26">
        <f t="shared" si="30"/>
        <v>0.43</v>
      </c>
      <c r="F365" s="26">
        <f t="shared" si="31"/>
        <v>0.40459770114942528</v>
      </c>
      <c r="G365" s="19">
        <v>57</v>
      </c>
      <c r="H365" s="19">
        <v>43</v>
      </c>
      <c r="I365" s="14">
        <v>258</v>
      </c>
      <c r="J365" s="14">
        <v>176</v>
      </c>
      <c r="K365" s="14">
        <v>1</v>
      </c>
      <c r="L365" s="22">
        <f t="shared" si="32"/>
        <v>0.7210344827586207</v>
      </c>
      <c r="M365" s="14">
        <v>0</v>
      </c>
      <c r="N365" s="22">
        <f t="shared" si="33"/>
        <v>0.27819923371647509</v>
      </c>
      <c r="O365" s="27">
        <f t="shared" si="34"/>
        <v>3</v>
      </c>
      <c r="P365" s="27">
        <f t="shared" si="35"/>
        <v>0</v>
      </c>
    </row>
    <row r="366" spans="1:16">
      <c r="A366" s="21">
        <v>34339</v>
      </c>
      <c r="B366" s="19">
        <v>6.1</v>
      </c>
      <c r="C366" s="26">
        <v>0.56999999999999995</v>
      </c>
      <c r="D366" s="26">
        <v>0.59310344827586203</v>
      </c>
      <c r="E366" s="26">
        <f t="shared" si="30"/>
        <v>0.43</v>
      </c>
      <c r="F366" s="26">
        <f t="shared" si="31"/>
        <v>0.40459770114942528</v>
      </c>
      <c r="G366" s="19">
        <v>57</v>
      </c>
      <c r="H366" s="19">
        <v>43</v>
      </c>
      <c r="I366" s="14">
        <v>258</v>
      </c>
      <c r="J366" s="14">
        <v>176</v>
      </c>
      <c r="K366" s="14">
        <v>1</v>
      </c>
      <c r="L366" s="22">
        <f t="shared" si="32"/>
        <v>0.7210344827586207</v>
      </c>
      <c r="M366" s="14">
        <v>0</v>
      </c>
      <c r="N366" s="22">
        <f t="shared" si="33"/>
        <v>0.27819923371647509</v>
      </c>
      <c r="O366" s="27">
        <f t="shared" si="34"/>
        <v>3</v>
      </c>
      <c r="P366" s="27">
        <f t="shared" si="35"/>
        <v>0</v>
      </c>
    </row>
    <row r="367" spans="1:16">
      <c r="A367" s="21">
        <v>34340</v>
      </c>
      <c r="B367" s="19">
        <v>6.1</v>
      </c>
      <c r="C367" s="26">
        <v>0.56999999999999995</v>
      </c>
      <c r="D367" s="26">
        <v>0.59310344827586203</v>
      </c>
      <c r="E367" s="26">
        <f t="shared" si="30"/>
        <v>0.43</v>
      </c>
      <c r="F367" s="26">
        <f t="shared" si="31"/>
        <v>0.40459770114942528</v>
      </c>
      <c r="G367" s="19">
        <v>57</v>
      </c>
      <c r="H367" s="19">
        <v>43</v>
      </c>
      <c r="I367" s="14">
        <v>258</v>
      </c>
      <c r="J367" s="14">
        <v>176</v>
      </c>
      <c r="K367" s="14">
        <v>1</v>
      </c>
      <c r="L367" s="22">
        <f t="shared" si="32"/>
        <v>0.7210344827586207</v>
      </c>
      <c r="M367" s="14">
        <v>0</v>
      </c>
      <c r="N367" s="22">
        <f t="shared" si="33"/>
        <v>0.27819923371647509</v>
      </c>
      <c r="O367" s="27">
        <f t="shared" si="34"/>
        <v>3</v>
      </c>
      <c r="P367" s="27">
        <f t="shared" si="35"/>
        <v>0</v>
      </c>
    </row>
    <row r="368" spans="1:16">
      <c r="A368" s="21">
        <v>34341</v>
      </c>
      <c r="B368" s="19">
        <v>6.1</v>
      </c>
      <c r="C368" s="26">
        <v>0.56999999999999995</v>
      </c>
      <c r="D368" s="26">
        <v>0.59310344827586203</v>
      </c>
      <c r="E368" s="26">
        <f t="shared" si="30"/>
        <v>0.43</v>
      </c>
      <c r="F368" s="26">
        <f t="shared" si="31"/>
        <v>0.40459770114942528</v>
      </c>
      <c r="G368" s="19">
        <v>57</v>
      </c>
      <c r="H368" s="19">
        <v>43</v>
      </c>
      <c r="I368" s="14">
        <v>258</v>
      </c>
      <c r="J368" s="14">
        <v>176</v>
      </c>
      <c r="K368" s="14">
        <v>1</v>
      </c>
      <c r="L368" s="22">
        <f t="shared" si="32"/>
        <v>0.7210344827586207</v>
      </c>
      <c r="M368" s="14">
        <v>0</v>
      </c>
      <c r="N368" s="22">
        <f t="shared" si="33"/>
        <v>0.27819923371647509</v>
      </c>
      <c r="O368" s="27">
        <f t="shared" si="34"/>
        <v>3</v>
      </c>
      <c r="P368" s="27">
        <f t="shared" si="35"/>
        <v>0</v>
      </c>
    </row>
    <row r="369" spans="1:16">
      <c r="A369" s="21">
        <v>34342</v>
      </c>
      <c r="B369" s="19">
        <v>6</v>
      </c>
      <c r="C369" s="26">
        <v>0.56999999999999995</v>
      </c>
      <c r="D369" s="26">
        <v>0.59310344827586203</v>
      </c>
      <c r="E369" s="26">
        <f t="shared" si="30"/>
        <v>0.43</v>
      </c>
      <c r="F369" s="26">
        <f t="shared" si="31"/>
        <v>0.40459770114942528</v>
      </c>
      <c r="G369" s="19">
        <v>57</v>
      </c>
      <c r="H369" s="19">
        <v>43</v>
      </c>
      <c r="I369" s="14">
        <v>258</v>
      </c>
      <c r="J369" s="14">
        <v>176</v>
      </c>
      <c r="K369" s="14">
        <v>1</v>
      </c>
      <c r="L369" s="22">
        <f t="shared" si="32"/>
        <v>0.7210344827586207</v>
      </c>
      <c r="M369" s="14">
        <v>0</v>
      </c>
      <c r="N369" s="22">
        <f t="shared" si="33"/>
        <v>0.27819923371647509</v>
      </c>
      <c r="O369" s="27">
        <f t="shared" si="34"/>
        <v>3</v>
      </c>
      <c r="P369" s="27">
        <f t="shared" si="35"/>
        <v>0</v>
      </c>
    </row>
    <row r="370" spans="1:16">
      <c r="A370" s="21">
        <v>34343</v>
      </c>
      <c r="B370" s="19">
        <v>5.9</v>
      </c>
      <c r="C370" s="26">
        <v>0.56999999999999995</v>
      </c>
      <c r="D370" s="26">
        <v>0.59310344827586203</v>
      </c>
      <c r="E370" s="26">
        <f t="shared" si="30"/>
        <v>0.43</v>
      </c>
      <c r="F370" s="26">
        <f t="shared" si="31"/>
        <v>0.40459770114942528</v>
      </c>
      <c r="G370" s="19">
        <v>57</v>
      </c>
      <c r="H370" s="19">
        <v>43</v>
      </c>
      <c r="I370" s="14">
        <v>258</v>
      </c>
      <c r="J370" s="14">
        <v>176</v>
      </c>
      <c r="K370" s="14">
        <v>1</v>
      </c>
      <c r="L370" s="22">
        <f t="shared" si="32"/>
        <v>0.7210344827586207</v>
      </c>
      <c r="M370" s="14">
        <v>0</v>
      </c>
      <c r="N370" s="22">
        <f t="shared" si="33"/>
        <v>0.27819923371647509</v>
      </c>
      <c r="O370" s="27">
        <f t="shared" si="34"/>
        <v>3</v>
      </c>
      <c r="P370" s="27">
        <f t="shared" si="35"/>
        <v>0</v>
      </c>
    </row>
    <row r="371" spans="1:16">
      <c r="A371" s="21">
        <v>34344</v>
      </c>
      <c r="B371" s="19">
        <v>5.8</v>
      </c>
      <c r="C371" s="26">
        <v>0.56999999999999995</v>
      </c>
      <c r="D371" s="26">
        <v>0.59310344827586203</v>
      </c>
      <c r="E371" s="26">
        <f t="shared" si="30"/>
        <v>0.43</v>
      </c>
      <c r="F371" s="26">
        <f t="shared" si="31"/>
        <v>0.40459770114942528</v>
      </c>
      <c r="G371" s="19">
        <v>57</v>
      </c>
      <c r="H371" s="19">
        <v>43</v>
      </c>
      <c r="I371" s="14">
        <v>258</v>
      </c>
      <c r="J371" s="14">
        <v>176</v>
      </c>
      <c r="K371" s="14">
        <v>1</v>
      </c>
      <c r="L371" s="22">
        <f t="shared" si="32"/>
        <v>0.7210344827586207</v>
      </c>
      <c r="M371" s="14">
        <v>0</v>
      </c>
      <c r="N371" s="22">
        <f t="shared" si="33"/>
        <v>0.27819923371647509</v>
      </c>
      <c r="O371" s="27">
        <f t="shared" si="34"/>
        <v>3</v>
      </c>
      <c r="P371" s="27">
        <f t="shared" si="35"/>
        <v>0</v>
      </c>
    </row>
    <row r="372" spans="1:16">
      <c r="A372" s="21">
        <v>34345</v>
      </c>
      <c r="B372" s="19">
        <v>5.6</v>
      </c>
      <c r="C372" s="26">
        <v>0.56999999999999995</v>
      </c>
      <c r="D372" s="26">
        <v>0.59310344827586203</v>
      </c>
      <c r="E372" s="26">
        <f t="shared" si="30"/>
        <v>0.43</v>
      </c>
      <c r="F372" s="26">
        <f t="shared" si="31"/>
        <v>0.40459770114942528</v>
      </c>
      <c r="G372" s="19">
        <v>57</v>
      </c>
      <c r="H372" s="19">
        <v>43</v>
      </c>
      <c r="I372" s="14">
        <v>258</v>
      </c>
      <c r="J372" s="14">
        <v>176</v>
      </c>
      <c r="K372" s="14">
        <v>1</v>
      </c>
      <c r="L372" s="22">
        <f t="shared" si="32"/>
        <v>0.7210344827586207</v>
      </c>
      <c r="M372" s="14">
        <v>0</v>
      </c>
      <c r="N372" s="22">
        <f t="shared" si="33"/>
        <v>0.27819923371647509</v>
      </c>
      <c r="O372" s="27">
        <f t="shared" si="34"/>
        <v>3</v>
      </c>
      <c r="P372" s="27">
        <f t="shared" si="35"/>
        <v>0</v>
      </c>
    </row>
    <row r="373" spans="1:16">
      <c r="A373" s="21">
        <v>34346</v>
      </c>
      <c r="B373" s="19">
        <v>5.5</v>
      </c>
      <c r="C373" s="26">
        <v>0.56999999999999995</v>
      </c>
      <c r="D373" s="26">
        <v>0.59310344827586203</v>
      </c>
      <c r="E373" s="26">
        <f t="shared" si="30"/>
        <v>0.43</v>
      </c>
      <c r="F373" s="26">
        <f t="shared" si="31"/>
        <v>0.40459770114942528</v>
      </c>
      <c r="G373" s="19">
        <v>57</v>
      </c>
      <c r="H373" s="19">
        <v>43</v>
      </c>
      <c r="I373" s="14">
        <v>258</v>
      </c>
      <c r="J373" s="14">
        <v>176</v>
      </c>
      <c r="K373" s="14">
        <v>1</v>
      </c>
      <c r="L373" s="22">
        <f t="shared" si="32"/>
        <v>0.7210344827586207</v>
      </c>
      <c r="M373" s="14">
        <v>0</v>
      </c>
      <c r="N373" s="22">
        <f t="shared" si="33"/>
        <v>0.27819923371647509</v>
      </c>
      <c r="O373" s="27">
        <f t="shared" si="34"/>
        <v>3</v>
      </c>
      <c r="P373" s="27">
        <f t="shared" si="35"/>
        <v>0</v>
      </c>
    </row>
    <row r="374" spans="1:16">
      <c r="A374" s="21">
        <v>34700</v>
      </c>
      <c r="B374" s="19">
        <v>5.6</v>
      </c>
      <c r="C374" s="26">
        <v>0.56999999999999995</v>
      </c>
      <c r="D374" s="26">
        <v>0.59310344827586203</v>
      </c>
      <c r="E374" s="26">
        <f t="shared" si="30"/>
        <v>0.43</v>
      </c>
      <c r="F374" s="26">
        <f t="shared" si="31"/>
        <v>0.40459770114942528</v>
      </c>
      <c r="G374" s="19">
        <v>57</v>
      </c>
      <c r="H374" s="19">
        <v>43</v>
      </c>
      <c r="I374" s="14">
        <v>258</v>
      </c>
      <c r="J374" s="14">
        <v>176</v>
      </c>
      <c r="K374" s="14">
        <v>1</v>
      </c>
      <c r="L374" s="22">
        <f t="shared" si="32"/>
        <v>0.7210344827586207</v>
      </c>
      <c r="M374" s="14">
        <v>0</v>
      </c>
      <c r="N374" s="22">
        <f t="shared" si="33"/>
        <v>0.27819923371647509</v>
      </c>
      <c r="O374" s="27">
        <f t="shared" si="34"/>
        <v>3</v>
      </c>
      <c r="P374" s="27">
        <f t="shared" si="35"/>
        <v>0</v>
      </c>
    </row>
    <row r="375" spans="1:16">
      <c r="A375" s="21">
        <v>34701</v>
      </c>
      <c r="B375" s="19">
        <v>5.4</v>
      </c>
      <c r="C375" s="26">
        <v>0.48</v>
      </c>
      <c r="D375" s="26">
        <v>0.4689655172413793</v>
      </c>
      <c r="E375" s="26">
        <f t="shared" si="30"/>
        <v>0.52</v>
      </c>
      <c r="F375" s="26">
        <f t="shared" si="31"/>
        <v>0.52873563218390807</v>
      </c>
      <c r="G375" s="19">
        <v>48</v>
      </c>
      <c r="H375" s="19">
        <v>52</v>
      </c>
      <c r="I375" s="14">
        <v>204</v>
      </c>
      <c r="J375" s="14">
        <v>230</v>
      </c>
      <c r="K375" s="14">
        <v>1</v>
      </c>
      <c r="L375" s="22">
        <f t="shared" si="32"/>
        <v>0.64965517241379311</v>
      </c>
      <c r="M375" s="14">
        <v>0</v>
      </c>
      <c r="N375" s="22">
        <f t="shared" si="33"/>
        <v>0.34957854406130268</v>
      </c>
      <c r="O375" s="27">
        <f t="shared" si="34"/>
        <v>0</v>
      </c>
      <c r="P375" s="27">
        <f t="shared" si="35"/>
        <v>0</v>
      </c>
    </row>
    <row r="376" spans="1:16">
      <c r="A376" s="21">
        <v>34702</v>
      </c>
      <c r="B376" s="19">
        <v>5.4</v>
      </c>
      <c r="C376" s="26">
        <v>0.48</v>
      </c>
      <c r="D376" s="26">
        <v>0.4689655172413793</v>
      </c>
      <c r="E376" s="26">
        <f t="shared" si="30"/>
        <v>0.52</v>
      </c>
      <c r="F376" s="26">
        <f t="shared" si="31"/>
        <v>0.52873563218390807</v>
      </c>
      <c r="G376" s="19">
        <v>48</v>
      </c>
      <c r="H376" s="19">
        <v>52</v>
      </c>
      <c r="I376" s="14">
        <v>204</v>
      </c>
      <c r="J376" s="14">
        <v>230</v>
      </c>
      <c r="K376" s="14">
        <v>1</v>
      </c>
      <c r="L376" s="22">
        <f t="shared" si="32"/>
        <v>0.64965517241379311</v>
      </c>
      <c r="M376" s="14">
        <v>0</v>
      </c>
      <c r="N376" s="22">
        <f t="shared" si="33"/>
        <v>0.34957854406130268</v>
      </c>
      <c r="O376" s="27">
        <f t="shared" si="34"/>
        <v>0</v>
      </c>
      <c r="P376" s="27">
        <f t="shared" si="35"/>
        <v>0</v>
      </c>
    </row>
    <row r="377" spans="1:16">
      <c r="A377" s="21">
        <v>34703</v>
      </c>
      <c r="B377" s="19">
        <v>5.8</v>
      </c>
      <c r="C377" s="26">
        <v>0.48</v>
      </c>
      <c r="D377" s="26">
        <v>0.4689655172413793</v>
      </c>
      <c r="E377" s="26">
        <f t="shared" si="30"/>
        <v>0.52</v>
      </c>
      <c r="F377" s="26">
        <f t="shared" si="31"/>
        <v>0.52873563218390807</v>
      </c>
      <c r="G377" s="19">
        <v>48</v>
      </c>
      <c r="H377" s="19">
        <v>52</v>
      </c>
      <c r="I377" s="14">
        <v>204</v>
      </c>
      <c r="J377" s="14">
        <v>230</v>
      </c>
      <c r="K377" s="14">
        <v>1</v>
      </c>
      <c r="L377" s="22">
        <f t="shared" si="32"/>
        <v>0.64965517241379311</v>
      </c>
      <c r="M377" s="14">
        <v>0</v>
      </c>
      <c r="N377" s="22">
        <f t="shared" si="33"/>
        <v>0.34957854406130268</v>
      </c>
      <c r="O377" s="27">
        <f t="shared" si="34"/>
        <v>0</v>
      </c>
      <c r="P377" s="27">
        <f t="shared" si="35"/>
        <v>0</v>
      </c>
    </row>
    <row r="378" spans="1:16">
      <c r="A378" s="21">
        <v>34704</v>
      </c>
      <c r="B378" s="19">
        <v>5.6</v>
      </c>
      <c r="C378" s="26">
        <v>0.48</v>
      </c>
      <c r="D378" s="26">
        <v>0.4689655172413793</v>
      </c>
      <c r="E378" s="26">
        <f t="shared" si="30"/>
        <v>0.52</v>
      </c>
      <c r="F378" s="26">
        <f t="shared" si="31"/>
        <v>0.52873563218390807</v>
      </c>
      <c r="G378" s="19">
        <v>48</v>
      </c>
      <c r="H378" s="19">
        <v>52</v>
      </c>
      <c r="I378" s="14">
        <v>204</v>
      </c>
      <c r="J378" s="14">
        <v>230</v>
      </c>
      <c r="K378" s="14">
        <v>1</v>
      </c>
      <c r="L378" s="22">
        <f t="shared" si="32"/>
        <v>0.64965517241379311</v>
      </c>
      <c r="M378" s="14">
        <v>0</v>
      </c>
      <c r="N378" s="22">
        <f t="shared" si="33"/>
        <v>0.34957854406130268</v>
      </c>
      <c r="O378" s="27">
        <f t="shared" si="34"/>
        <v>0</v>
      </c>
      <c r="P378" s="27">
        <f t="shared" si="35"/>
        <v>0</v>
      </c>
    </row>
    <row r="379" spans="1:16">
      <c r="A379" s="21">
        <v>34705</v>
      </c>
      <c r="B379" s="19">
        <v>5.6</v>
      </c>
      <c r="C379" s="26">
        <v>0.48</v>
      </c>
      <c r="D379" s="26">
        <v>0.4689655172413793</v>
      </c>
      <c r="E379" s="26">
        <f t="shared" si="30"/>
        <v>0.52</v>
      </c>
      <c r="F379" s="26">
        <f t="shared" si="31"/>
        <v>0.52873563218390807</v>
      </c>
      <c r="G379" s="19">
        <v>48</v>
      </c>
      <c r="H379" s="19">
        <v>52</v>
      </c>
      <c r="I379" s="14">
        <v>204</v>
      </c>
      <c r="J379" s="14">
        <v>230</v>
      </c>
      <c r="K379" s="14">
        <v>1</v>
      </c>
      <c r="L379" s="22">
        <f t="shared" si="32"/>
        <v>0.64965517241379311</v>
      </c>
      <c r="M379" s="14">
        <v>0</v>
      </c>
      <c r="N379" s="22">
        <f t="shared" si="33"/>
        <v>0.34957854406130268</v>
      </c>
      <c r="O379" s="27">
        <f t="shared" si="34"/>
        <v>0</v>
      </c>
      <c r="P379" s="27">
        <f t="shared" si="35"/>
        <v>0</v>
      </c>
    </row>
    <row r="380" spans="1:16">
      <c r="A380" s="21">
        <v>34706</v>
      </c>
      <c r="B380" s="19">
        <v>5.7</v>
      </c>
      <c r="C380" s="26">
        <v>0.48</v>
      </c>
      <c r="D380" s="26">
        <v>0.4689655172413793</v>
      </c>
      <c r="E380" s="26">
        <f t="shared" si="30"/>
        <v>0.52</v>
      </c>
      <c r="F380" s="26">
        <f t="shared" si="31"/>
        <v>0.52873563218390807</v>
      </c>
      <c r="G380" s="19">
        <v>48</v>
      </c>
      <c r="H380" s="19">
        <v>52</v>
      </c>
      <c r="I380" s="14">
        <v>204</v>
      </c>
      <c r="J380" s="14">
        <v>230</v>
      </c>
      <c r="K380" s="14">
        <v>1</v>
      </c>
      <c r="L380" s="22">
        <f t="shared" si="32"/>
        <v>0.64965517241379311</v>
      </c>
      <c r="M380" s="14">
        <v>0</v>
      </c>
      <c r="N380" s="22">
        <f t="shared" si="33"/>
        <v>0.34957854406130268</v>
      </c>
      <c r="O380" s="27">
        <f t="shared" si="34"/>
        <v>0</v>
      </c>
      <c r="P380" s="27">
        <f t="shared" si="35"/>
        <v>0</v>
      </c>
    </row>
    <row r="381" spans="1:16">
      <c r="A381" s="21">
        <v>34707</v>
      </c>
      <c r="B381" s="19">
        <v>5.7</v>
      </c>
      <c r="C381" s="26">
        <v>0.48</v>
      </c>
      <c r="D381" s="26">
        <v>0.4689655172413793</v>
      </c>
      <c r="E381" s="26">
        <f t="shared" si="30"/>
        <v>0.52</v>
      </c>
      <c r="F381" s="26">
        <f t="shared" si="31"/>
        <v>0.52873563218390807</v>
      </c>
      <c r="G381" s="19">
        <v>48</v>
      </c>
      <c r="H381" s="19">
        <v>52</v>
      </c>
      <c r="I381" s="14">
        <v>204</v>
      </c>
      <c r="J381" s="14">
        <v>230</v>
      </c>
      <c r="K381" s="14">
        <v>1</v>
      </c>
      <c r="L381" s="22">
        <f t="shared" si="32"/>
        <v>0.64965517241379311</v>
      </c>
      <c r="M381" s="14">
        <v>0</v>
      </c>
      <c r="N381" s="22">
        <f t="shared" si="33"/>
        <v>0.34957854406130268</v>
      </c>
      <c r="O381" s="27">
        <f t="shared" si="34"/>
        <v>0</v>
      </c>
      <c r="P381" s="27">
        <f t="shared" si="35"/>
        <v>0</v>
      </c>
    </row>
    <row r="382" spans="1:16">
      <c r="A382" s="21">
        <v>34708</v>
      </c>
      <c r="B382" s="19">
        <v>5.6</v>
      </c>
      <c r="C382" s="26">
        <v>0.48</v>
      </c>
      <c r="D382" s="26">
        <v>0.4689655172413793</v>
      </c>
      <c r="E382" s="26">
        <f t="shared" si="30"/>
        <v>0.52</v>
      </c>
      <c r="F382" s="26">
        <f t="shared" si="31"/>
        <v>0.52873563218390807</v>
      </c>
      <c r="G382" s="19">
        <v>48</v>
      </c>
      <c r="H382" s="19">
        <v>52</v>
      </c>
      <c r="I382" s="14">
        <v>204</v>
      </c>
      <c r="J382" s="14">
        <v>230</v>
      </c>
      <c r="K382" s="14">
        <v>1</v>
      </c>
      <c r="L382" s="22">
        <f t="shared" si="32"/>
        <v>0.64965517241379311</v>
      </c>
      <c r="M382" s="14">
        <v>0</v>
      </c>
      <c r="N382" s="22">
        <f t="shared" si="33"/>
        <v>0.34957854406130268</v>
      </c>
      <c r="O382" s="27">
        <f t="shared" si="34"/>
        <v>0</v>
      </c>
      <c r="P382" s="27">
        <f t="shared" si="35"/>
        <v>0</v>
      </c>
    </row>
    <row r="383" spans="1:16">
      <c r="A383" s="21">
        <v>34709</v>
      </c>
      <c r="B383" s="19">
        <v>5.5</v>
      </c>
      <c r="C383" s="26">
        <v>0.48</v>
      </c>
      <c r="D383" s="26">
        <v>0.4689655172413793</v>
      </c>
      <c r="E383" s="26">
        <f t="shared" si="30"/>
        <v>0.52</v>
      </c>
      <c r="F383" s="26">
        <f t="shared" si="31"/>
        <v>0.52873563218390807</v>
      </c>
      <c r="G383" s="19">
        <v>48</v>
      </c>
      <c r="H383" s="19">
        <v>52</v>
      </c>
      <c r="I383" s="14">
        <v>204</v>
      </c>
      <c r="J383" s="14">
        <v>230</v>
      </c>
      <c r="K383" s="14">
        <v>1</v>
      </c>
      <c r="L383" s="22">
        <f t="shared" si="32"/>
        <v>0.64965517241379311</v>
      </c>
      <c r="M383" s="14">
        <v>0</v>
      </c>
      <c r="N383" s="22">
        <f t="shared" si="33"/>
        <v>0.34957854406130268</v>
      </c>
      <c r="O383" s="27">
        <f t="shared" si="34"/>
        <v>0</v>
      </c>
      <c r="P383" s="27">
        <f t="shared" si="35"/>
        <v>0</v>
      </c>
    </row>
    <row r="384" spans="1:16">
      <c r="A384" s="21">
        <v>34710</v>
      </c>
      <c r="B384" s="19">
        <v>5.6</v>
      </c>
      <c r="C384" s="26">
        <v>0.48</v>
      </c>
      <c r="D384" s="26">
        <v>0.4689655172413793</v>
      </c>
      <c r="E384" s="26">
        <f t="shared" si="30"/>
        <v>0.52</v>
      </c>
      <c r="F384" s="26">
        <f t="shared" si="31"/>
        <v>0.52873563218390807</v>
      </c>
      <c r="G384" s="19">
        <v>48</v>
      </c>
      <c r="H384" s="19">
        <v>52</v>
      </c>
      <c r="I384" s="14">
        <v>204</v>
      </c>
      <c r="J384" s="14">
        <v>230</v>
      </c>
      <c r="K384" s="14">
        <v>1</v>
      </c>
      <c r="L384" s="22">
        <f t="shared" si="32"/>
        <v>0.64965517241379311</v>
      </c>
      <c r="M384" s="14">
        <v>0</v>
      </c>
      <c r="N384" s="22">
        <f t="shared" si="33"/>
        <v>0.34957854406130268</v>
      </c>
      <c r="O384" s="27">
        <f t="shared" si="34"/>
        <v>0</v>
      </c>
      <c r="P384" s="27">
        <f t="shared" si="35"/>
        <v>0</v>
      </c>
    </row>
    <row r="385" spans="1:16">
      <c r="A385" s="21">
        <v>34711</v>
      </c>
      <c r="B385" s="19">
        <v>5.6</v>
      </c>
      <c r="C385" s="26">
        <v>0.48</v>
      </c>
      <c r="D385" s="26">
        <v>0.4689655172413793</v>
      </c>
      <c r="E385" s="26">
        <f t="shared" si="30"/>
        <v>0.52</v>
      </c>
      <c r="F385" s="26">
        <f t="shared" si="31"/>
        <v>0.52873563218390807</v>
      </c>
      <c r="G385" s="19">
        <v>48</v>
      </c>
      <c r="H385" s="19">
        <v>52</v>
      </c>
      <c r="I385" s="14">
        <v>204</v>
      </c>
      <c r="J385" s="14">
        <v>230</v>
      </c>
      <c r="K385" s="14">
        <v>1</v>
      </c>
      <c r="L385" s="22">
        <f t="shared" si="32"/>
        <v>0.64965517241379311</v>
      </c>
      <c r="M385" s="14">
        <v>0</v>
      </c>
      <c r="N385" s="22">
        <f t="shared" si="33"/>
        <v>0.34957854406130268</v>
      </c>
      <c r="O385" s="27">
        <f t="shared" si="34"/>
        <v>0</v>
      </c>
      <c r="P385" s="27">
        <f t="shared" si="35"/>
        <v>0</v>
      </c>
    </row>
    <row r="386" spans="1:16">
      <c r="A386" s="21">
        <v>35065</v>
      </c>
      <c r="B386" s="19">
        <v>5.6</v>
      </c>
      <c r="C386" s="26">
        <v>0.48</v>
      </c>
      <c r="D386" s="26">
        <v>0.4689655172413793</v>
      </c>
      <c r="E386" s="26">
        <f t="shared" si="30"/>
        <v>0.52</v>
      </c>
      <c r="F386" s="26">
        <f t="shared" si="31"/>
        <v>0.52873563218390807</v>
      </c>
      <c r="G386" s="19">
        <v>48</v>
      </c>
      <c r="H386" s="19">
        <v>52</v>
      </c>
      <c r="I386" s="14">
        <v>204</v>
      </c>
      <c r="J386" s="14">
        <v>230</v>
      </c>
      <c r="K386" s="14">
        <v>1</v>
      </c>
      <c r="L386" s="22">
        <f t="shared" si="32"/>
        <v>0.64965517241379311</v>
      </c>
      <c r="M386" s="14">
        <v>0</v>
      </c>
      <c r="N386" s="22">
        <f t="shared" si="33"/>
        <v>0.34957854406130268</v>
      </c>
      <c r="O386" s="27">
        <f t="shared" si="34"/>
        <v>0</v>
      </c>
      <c r="P386" s="27">
        <f t="shared" si="35"/>
        <v>0</v>
      </c>
    </row>
    <row r="387" spans="1:16">
      <c r="A387" s="21">
        <v>35066</v>
      </c>
      <c r="B387" s="19">
        <v>5.5</v>
      </c>
      <c r="C387" s="26">
        <v>0.48</v>
      </c>
      <c r="D387" s="26">
        <v>0.4689655172413793</v>
      </c>
      <c r="E387" s="26">
        <f t="shared" ref="E387:E450" si="36">H387/100</f>
        <v>0.52</v>
      </c>
      <c r="F387" s="26">
        <f t="shared" ref="F387:F450" si="37">J387/435</f>
        <v>0.52873563218390807</v>
      </c>
      <c r="G387" s="19">
        <v>48</v>
      </c>
      <c r="H387" s="19">
        <v>52</v>
      </c>
      <c r="I387" s="14">
        <v>204</v>
      </c>
      <c r="J387" s="14">
        <v>230</v>
      </c>
      <c r="K387" s="14">
        <v>1</v>
      </c>
      <c r="L387" s="22">
        <f t="shared" ref="L387:L450" si="38">(C387+D387+K387)/3</f>
        <v>0.64965517241379311</v>
      </c>
      <c r="M387" s="14">
        <v>0</v>
      </c>
      <c r="N387" s="22">
        <f t="shared" ref="N387:N450" si="39">(E387+F387+M387)/3</f>
        <v>0.34957854406130268</v>
      </c>
      <c r="O387" s="27">
        <f t="shared" ref="O387:O450" si="40">IF(((IF(C387&gt;0.5,1,0) + IF(D387&gt;0.5,1,0) + K387) = 3), 3,0)</f>
        <v>0</v>
      </c>
      <c r="P387" s="27">
        <f t="shared" ref="P387:P450" si="41">IF(((IF(E387&gt;0.5,1,0) + IF(F387&gt;0.5,1,0) + M387) = 3), 3,0)</f>
        <v>0</v>
      </c>
    </row>
    <row r="388" spans="1:16">
      <c r="A388" s="21">
        <v>35067</v>
      </c>
      <c r="B388" s="19">
        <v>5.5</v>
      </c>
      <c r="C388" s="26">
        <v>0.48</v>
      </c>
      <c r="D388" s="26">
        <v>0.4689655172413793</v>
      </c>
      <c r="E388" s="26">
        <f t="shared" si="36"/>
        <v>0.52</v>
      </c>
      <c r="F388" s="26">
        <f t="shared" si="37"/>
        <v>0.52873563218390807</v>
      </c>
      <c r="G388" s="19">
        <v>48</v>
      </c>
      <c r="H388" s="19">
        <v>52</v>
      </c>
      <c r="I388" s="14">
        <v>204</v>
      </c>
      <c r="J388" s="14">
        <v>230</v>
      </c>
      <c r="K388" s="14">
        <v>1</v>
      </c>
      <c r="L388" s="22">
        <f t="shared" si="38"/>
        <v>0.64965517241379311</v>
      </c>
      <c r="M388" s="14">
        <v>0</v>
      </c>
      <c r="N388" s="22">
        <f t="shared" si="39"/>
        <v>0.34957854406130268</v>
      </c>
      <c r="O388" s="27">
        <f t="shared" si="40"/>
        <v>0</v>
      </c>
      <c r="P388" s="27">
        <f t="shared" si="41"/>
        <v>0</v>
      </c>
    </row>
    <row r="389" spans="1:16">
      <c r="A389" s="21">
        <v>35068</v>
      </c>
      <c r="B389" s="19">
        <v>5.6</v>
      </c>
      <c r="C389" s="26">
        <v>0.48</v>
      </c>
      <c r="D389" s="26">
        <v>0.4689655172413793</v>
      </c>
      <c r="E389" s="26">
        <f t="shared" si="36"/>
        <v>0.52</v>
      </c>
      <c r="F389" s="26">
        <f t="shared" si="37"/>
        <v>0.52873563218390807</v>
      </c>
      <c r="G389" s="19">
        <v>48</v>
      </c>
      <c r="H389" s="19">
        <v>52</v>
      </c>
      <c r="I389" s="14">
        <v>204</v>
      </c>
      <c r="J389" s="14">
        <v>230</v>
      </c>
      <c r="K389" s="14">
        <v>1</v>
      </c>
      <c r="L389" s="22">
        <f t="shared" si="38"/>
        <v>0.64965517241379311</v>
      </c>
      <c r="M389" s="14">
        <v>0</v>
      </c>
      <c r="N389" s="22">
        <f t="shared" si="39"/>
        <v>0.34957854406130268</v>
      </c>
      <c r="O389" s="27">
        <f t="shared" si="40"/>
        <v>0</v>
      </c>
      <c r="P389" s="27">
        <f t="shared" si="41"/>
        <v>0</v>
      </c>
    </row>
    <row r="390" spans="1:16">
      <c r="A390" s="21">
        <v>35069</v>
      </c>
      <c r="B390" s="19">
        <v>5.6</v>
      </c>
      <c r="C390" s="26">
        <v>0.48</v>
      </c>
      <c r="D390" s="26">
        <v>0.4689655172413793</v>
      </c>
      <c r="E390" s="26">
        <f t="shared" si="36"/>
        <v>0.52</v>
      </c>
      <c r="F390" s="26">
        <f t="shared" si="37"/>
        <v>0.52873563218390807</v>
      </c>
      <c r="G390" s="19">
        <v>48</v>
      </c>
      <c r="H390" s="19">
        <v>52</v>
      </c>
      <c r="I390" s="14">
        <v>204</v>
      </c>
      <c r="J390" s="14">
        <v>230</v>
      </c>
      <c r="K390" s="14">
        <v>1</v>
      </c>
      <c r="L390" s="22">
        <f t="shared" si="38"/>
        <v>0.64965517241379311</v>
      </c>
      <c r="M390" s="14">
        <v>0</v>
      </c>
      <c r="N390" s="22">
        <f t="shared" si="39"/>
        <v>0.34957854406130268</v>
      </c>
      <c r="O390" s="27">
        <f t="shared" si="40"/>
        <v>0</v>
      </c>
      <c r="P390" s="27">
        <f t="shared" si="41"/>
        <v>0</v>
      </c>
    </row>
    <row r="391" spans="1:16">
      <c r="A391" s="21">
        <v>35070</v>
      </c>
      <c r="B391" s="19">
        <v>5.3</v>
      </c>
      <c r="C391" s="26">
        <v>0.48</v>
      </c>
      <c r="D391" s="26">
        <v>0.4689655172413793</v>
      </c>
      <c r="E391" s="26">
        <f t="shared" si="36"/>
        <v>0.52</v>
      </c>
      <c r="F391" s="26">
        <f t="shared" si="37"/>
        <v>0.52873563218390807</v>
      </c>
      <c r="G391" s="19">
        <v>48</v>
      </c>
      <c r="H391" s="19">
        <v>52</v>
      </c>
      <c r="I391" s="14">
        <v>204</v>
      </c>
      <c r="J391" s="14">
        <v>230</v>
      </c>
      <c r="K391" s="14">
        <v>1</v>
      </c>
      <c r="L391" s="22">
        <f t="shared" si="38"/>
        <v>0.64965517241379311</v>
      </c>
      <c r="M391" s="14">
        <v>0</v>
      </c>
      <c r="N391" s="22">
        <f t="shared" si="39"/>
        <v>0.34957854406130268</v>
      </c>
      <c r="O391" s="27">
        <f t="shared" si="40"/>
        <v>0</v>
      </c>
      <c r="P391" s="27">
        <f t="shared" si="41"/>
        <v>0</v>
      </c>
    </row>
    <row r="392" spans="1:16">
      <c r="A392" s="21">
        <v>35071</v>
      </c>
      <c r="B392" s="19">
        <v>5.5</v>
      </c>
      <c r="C392" s="26">
        <v>0.48</v>
      </c>
      <c r="D392" s="26">
        <v>0.4689655172413793</v>
      </c>
      <c r="E392" s="26">
        <f t="shared" si="36"/>
        <v>0.52</v>
      </c>
      <c r="F392" s="26">
        <f t="shared" si="37"/>
        <v>0.52873563218390807</v>
      </c>
      <c r="G392" s="19">
        <v>48</v>
      </c>
      <c r="H392" s="19">
        <v>52</v>
      </c>
      <c r="I392" s="14">
        <v>204</v>
      </c>
      <c r="J392" s="14">
        <v>230</v>
      </c>
      <c r="K392" s="14">
        <v>1</v>
      </c>
      <c r="L392" s="22">
        <f t="shared" si="38"/>
        <v>0.64965517241379311</v>
      </c>
      <c r="M392" s="14">
        <v>0</v>
      </c>
      <c r="N392" s="22">
        <f t="shared" si="39"/>
        <v>0.34957854406130268</v>
      </c>
      <c r="O392" s="27">
        <f t="shared" si="40"/>
        <v>0</v>
      </c>
      <c r="P392" s="27">
        <f t="shared" si="41"/>
        <v>0</v>
      </c>
    </row>
    <row r="393" spans="1:16">
      <c r="A393" s="21">
        <v>35072</v>
      </c>
      <c r="B393" s="19">
        <v>5.0999999999999996</v>
      </c>
      <c r="C393" s="26">
        <v>0.48</v>
      </c>
      <c r="D393" s="26">
        <v>0.4689655172413793</v>
      </c>
      <c r="E393" s="26">
        <f t="shared" si="36"/>
        <v>0.52</v>
      </c>
      <c r="F393" s="26">
        <f t="shared" si="37"/>
        <v>0.52873563218390807</v>
      </c>
      <c r="G393" s="19">
        <v>48</v>
      </c>
      <c r="H393" s="19">
        <v>52</v>
      </c>
      <c r="I393" s="14">
        <v>204</v>
      </c>
      <c r="J393" s="14">
        <v>230</v>
      </c>
      <c r="K393" s="14">
        <v>1</v>
      </c>
      <c r="L393" s="22">
        <f t="shared" si="38"/>
        <v>0.64965517241379311</v>
      </c>
      <c r="M393" s="14">
        <v>0</v>
      </c>
      <c r="N393" s="22">
        <f t="shared" si="39"/>
        <v>0.34957854406130268</v>
      </c>
      <c r="O393" s="27">
        <f t="shared" si="40"/>
        <v>0</v>
      </c>
      <c r="P393" s="27">
        <f t="shared" si="41"/>
        <v>0</v>
      </c>
    </row>
    <row r="394" spans="1:16">
      <c r="A394" s="21">
        <v>35073</v>
      </c>
      <c r="B394" s="19">
        <v>5.2</v>
      </c>
      <c r="C394" s="26">
        <v>0.48</v>
      </c>
      <c r="D394" s="26">
        <v>0.4689655172413793</v>
      </c>
      <c r="E394" s="26">
        <f t="shared" si="36"/>
        <v>0.52</v>
      </c>
      <c r="F394" s="26">
        <f t="shared" si="37"/>
        <v>0.52873563218390807</v>
      </c>
      <c r="G394" s="19">
        <v>48</v>
      </c>
      <c r="H394" s="19">
        <v>52</v>
      </c>
      <c r="I394" s="14">
        <v>204</v>
      </c>
      <c r="J394" s="14">
        <v>230</v>
      </c>
      <c r="K394" s="14">
        <v>1</v>
      </c>
      <c r="L394" s="22">
        <f t="shared" si="38"/>
        <v>0.64965517241379311</v>
      </c>
      <c r="M394" s="14">
        <v>0</v>
      </c>
      <c r="N394" s="22">
        <f t="shared" si="39"/>
        <v>0.34957854406130268</v>
      </c>
      <c r="O394" s="27">
        <f t="shared" si="40"/>
        <v>0</v>
      </c>
      <c r="P394" s="27">
        <f t="shared" si="41"/>
        <v>0</v>
      </c>
    </row>
    <row r="395" spans="1:16">
      <c r="A395" s="21">
        <v>35074</v>
      </c>
      <c r="B395" s="19">
        <v>5.2</v>
      </c>
      <c r="C395" s="26">
        <v>0.48</v>
      </c>
      <c r="D395" s="26">
        <v>0.4689655172413793</v>
      </c>
      <c r="E395" s="26">
        <f t="shared" si="36"/>
        <v>0.52</v>
      </c>
      <c r="F395" s="26">
        <f t="shared" si="37"/>
        <v>0.52873563218390807</v>
      </c>
      <c r="G395" s="19">
        <v>48</v>
      </c>
      <c r="H395" s="19">
        <v>52</v>
      </c>
      <c r="I395" s="14">
        <v>204</v>
      </c>
      <c r="J395" s="14">
        <v>230</v>
      </c>
      <c r="K395" s="14">
        <v>1</v>
      </c>
      <c r="L395" s="22">
        <f t="shared" si="38"/>
        <v>0.64965517241379311</v>
      </c>
      <c r="M395" s="14">
        <v>0</v>
      </c>
      <c r="N395" s="22">
        <f t="shared" si="39"/>
        <v>0.34957854406130268</v>
      </c>
      <c r="O395" s="27">
        <f t="shared" si="40"/>
        <v>0</v>
      </c>
      <c r="P395" s="27">
        <f t="shared" si="41"/>
        <v>0</v>
      </c>
    </row>
    <row r="396" spans="1:16">
      <c r="A396" s="21">
        <v>35075</v>
      </c>
      <c r="B396" s="19">
        <v>5.4</v>
      </c>
      <c r="C396" s="26">
        <v>0.48</v>
      </c>
      <c r="D396" s="26">
        <v>0.4689655172413793</v>
      </c>
      <c r="E396" s="26">
        <f t="shared" si="36"/>
        <v>0.52</v>
      </c>
      <c r="F396" s="26">
        <f t="shared" si="37"/>
        <v>0.52873563218390807</v>
      </c>
      <c r="G396" s="19">
        <v>48</v>
      </c>
      <c r="H396" s="19">
        <v>52</v>
      </c>
      <c r="I396" s="14">
        <v>204</v>
      </c>
      <c r="J396" s="14">
        <v>230</v>
      </c>
      <c r="K396" s="14">
        <v>1</v>
      </c>
      <c r="L396" s="22">
        <f t="shared" si="38"/>
        <v>0.64965517241379311</v>
      </c>
      <c r="M396" s="14">
        <v>0</v>
      </c>
      <c r="N396" s="22">
        <f t="shared" si="39"/>
        <v>0.34957854406130268</v>
      </c>
      <c r="O396" s="27">
        <f t="shared" si="40"/>
        <v>0</v>
      </c>
      <c r="P396" s="27">
        <f t="shared" si="41"/>
        <v>0</v>
      </c>
    </row>
    <row r="397" spans="1:16">
      <c r="A397" s="21">
        <v>35076</v>
      </c>
      <c r="B397" s="19">
        <v>5.4</v>
      </c>
      <c r="C397" s="26">
        <v>0.48</v>
      </c>
      <c r="D397" s="26">
        <v>0.4689655172413793</v>
      </c>
      <c r="E397" s="26">
        <f t="shared" si="36"/>
        <v>0.52</v>
      </c>
      <c r="F397" s="26">
        <f t="shared" si="37"/>
        <v>0.52873563218390807</v>
      </c>
      <c r="G397" s="19">
        <v>48</v>
      </c>
      <c r="H397" s="19">
        <v>52</v>
      </c>
      <c r="I397" s="14">
        <v>204</v>
      </c>
      <c r="J397" s="14">
        <v>230</v>
      </c>
      <c r="K397" s="14">
        <v>1</v>
      </c>
      <c r="L397" s="22">
        <f t="shared" si="38"/>
        <v>0.64965517241379311</v>
      </c>
      <c r="M397" s="14">
        <v>0</v>
      </c>
      <c r="N397" s="22">
        <f t="shared" si="39"/>
        <v>0.34957854406130268</v>
      </c>
      <c r="O397" s="27">
        <f t="shared" si="40"/>
        <v>0</v>
      </c>
      <c r="P397" s="27">
        <f t="shared" si="41"/>
        <v>0</v>
      </c>
    </row>
    <row r="398" spans="1:16">
      <c r="A398" s="21">
        <v>35431</v>
      </c>
      <c r="B398" s="19">
        <v>5.3</v>
      </c>
      <c r="C398" s="26">
        <v>0.48</v>
      </c>
      <c r="D398" s="26">
        <v>0.4689655172413793</v>
      </c>
      <c r="E398" s="26">
        <f t="shared" si="36"/>
        <v>0.52</v>
      </c>
      <c r="F398" s="26">
        <f t="shared" si="37"/>
        <v>0.52873563218390807</v>
      </c>
      <c r="G398" s="19">
        <v>48</v>
      </c>
      <c r="H398" s="19">
        <v>52</v>
      </c>
      <c r="I398" s="14">
        <v>204</v>
      </c>
      <c r="J398" s="14">
        <v>230</v>
      </c>
      <c r="K398" s="14">
        <v>1</v>
      </c>
      <c r="L398" s="22">
        <f t="shared" si="38"/>
        <v>0.64965517241379311</v>
      </c>
      <c r="M398" s="14">
        <v>0</v>
      </c>
      <c r="N398" s="22">
        <f t="shared" si="39"/>
        <v>0.34957854406130268</v>
      </c>
      <c r="O398" s="27">
        <f t="shared" si="40"/>
        <v>0</v>
      </c>
      <c r="P398" s="27">
        <f t="shared" si="41"/>
        <v>0</v>
      </c>
    </row>
    <row r="399" spans="1:16">
      <c r="A399" s="21">
        <v>35432</v>
      </c>
      <c r="B399" s="19">
        <v>5.2</v>
      </c>
      <c r="C399" s="26">
        <v>0.45</v>
      </c>
      <c r="D399" s="26">
        <v>0.47586206896551725</v>
      </c>
      <c r="E399" s="26">
        <f t="shared" si="36"/>
        <v>0.55000000000000004</v>
      </c>
      <c r="F399" s="26">
        <f t="shared" si="37"/>
        <v>0.51954022988505744</v>
      </c>
      <c r="G399" s="19">
        <v>45</v>
      </c>
      <c r="H399" s="19">
        <v>55</v>
      </c>
      <c r="I399" s="14">
        <v>207</v>
      </c>
      <c r="J399" s="14">
        <v>226</v>
      </c>
      <c r="K399" s="14">
        <v>1</v>
      </c>
      <c r="L399" s="22">
        <f t="shared" si="38"/>
        <v>0.64195402298850579</v>
      </c>
      <c r="M399" s="14">
        <v>0</v>
      </c>
      <c r="N399" s="22">
        <f t="shared" si="39"/>
        <v>0.35651340996168585</v>
      </c>
      <c r="O399" s="27">
        <f t="shared" si="40"/>
        <v>0</v>
      </c>
      <c r="P399" s="27">
        <f t="shared" si="41"/>
        <v>0</v>
      </c>
    </row>
    <row r="400" spans="1:16">
      <c r="A400" s="21">
        <v>35433</v>
      </c>
      <c r="B400" s="19">
        <v>5.2</v>
      </c>
      <c r="C400" s="26">
        <v>0.45</v>
      </c>
      <c r="D400" s="26">
        <v>0.47586206896551725</v>
      </c>
      <c r="E400" s="26">
        <f t="shared" si="36"/>
        <v>0.55000000000000004</v>
      </c>
      <c r="F400" s="26">
        <f t="shared" si="37"/>
        <v>0.51954022988505744</v>
      </c>
      <c r="G400" s="19">
        <v>45</v>
      </c>
      <c r="H400" s="19">
        <v>55</v>
      </c>
      <c r="I400" s="14">
        <v>207</v>
      </c>
      <c r="J400" s="14">
        <v>226</v>
      </c>
      <c r="K400" s="14">
        <v>1</v>
      </c>
      <c r="L400" s="22">
        <f t="shared" si="38"/>
        <v>0.64195402298850579</v>
      </c>
      <c r="M400" s="14">
        <v>0</v>
      </c>
      <c r="N400" s="22">
        <f t="shared" si="39"/>
        <v>0.35651340996168585</v>
      </c>
      <c r="O400" s="27">
        <f t="shared" si="40"/>
        <v>0</v>
      </c>
      <c r="P400" s="27">
        <f t="shared" si="41"/>
        <v>0</v>
      </c>
    </row>
    <row r="401" spans="1:16">
      <c r="A401" s="21">
        <v>35434</v>
      </c>
      <c r="B401" s="19">
        <v>5.0999999999999996</v>
      </c>
      <c r="C401" s="26">
        <v>0.45</v>
      </c>
      <c r="D401" s="26">
        <v>0.47586206896551725</v>
      </c>
      <c r="E401" s="26">
        <f t="shared" si="36"/>
        <v>0.55000000000000004</v>
      </c>
      <c r="F401" s="26">
        <f t="shared" si="37"/>
        <v>0.51954022988505744</v>
      </c>
      <c r="G401" s="19">
        <v>45</v>
      </c>
      <c r="H401" s="19">
        <v>55</v>
      </c>
      <c r="I401" s="14">
        <v>207</v>
      </c>
      <c r="J401" s="14">
        <v>226</v>
      </c>
      <c r="K401" s="14">
        <v>1</v>
      </c>
      <c r="L401" s="22">
        <f t="shared" si="38"/>
        <v>0.64195402298850579</v>
      </c>
      <c r="M401" s="14">
        <v>0</v>
      </c>
      <c r="N401" s="22">
        <f t="shared" si="39"/>
        <v>0.35651340996168585</v>
      </c>
      <c r="O401" s="27">
        <f t="shared" si="40"/>
        <v>0</v>
      </c>
      <c r="P401" s="27">
        <f t="shared" si="41"/>
        <v>0</v>
      </c>
    </row>
    <row r="402" spans="1:16">
      <c r="A402" s="21">
        <v>35435</v>
      </c>
      <c r="B402" s="19">
        <v>4.9000000000000004</v>
      </c>
      <c r="C402" s="26">
        <v>0.45</v>
      </c>
      <c r="D402" s="26">
        <v>0.47586206896551725</v>
      </c>
      <c r="E402" s="26">
        <f t="shared" si="36"/>
        <v>0.55000000000000004</v>
      </c>
      <c r="F402" s="26">
        <f t="shared" si="37"/>
        <v>0.51954022988505744</v>
      </c>
      <c r="G402" s="19">
        <v>45</v>
      </c>
      <c r="H402" s="19">
        <v>55</v>
      </c>
      <c r="I402" s="14">
        <v>207</v>
      </c>
      <c r="J402" s="14">
        <v>226</v>
      </c>
      <c r="K402" s="14">
        <v>1</v>
      </c>
      <c r="L402" s="22">
        <f t="shared" si="38"/>
        <v>0.64195402298850579</v>
      </c>
      <c r="M402" s="14">
        <v>0</v>
      </c>
      <c r="N402" s="22">
        <f t="shared" si="39"/>
        <v>0.35651340996168585</v>
      </c>
      <c r="O402" s="27">
        <f t="shared" si="40"/>
        <v>0</v>
      </c>
      <c r="P402" s="27">
        <f t="shared" si="41"/>
        <v>0</v>
      </c>
    </row>
    <row r="403" spans="1:16">
      <c r="A403" s="21">
        <v>35436</v>
      </c>
      <c r="B403" s="19">
        <v>5</v>
      </c>
      <c r="C403" s="26">
        <v>0.45</v>
      </c>
      <c r="D403" s="26">
        <v>0.47586206896551725</v>
      </c>
      <c r="E403" s="26">
        <f t="shared" si="36"/>
        <v>0.55000000000000004</v>
      </c>
      <c r="F403" s="26">
        <f t="shared" si="37"/>
        <v>0.51954022988505744</v>
      </c>
      <c r="G403" s="19">
        <v>45</v>
      </c>
      <c r="H403" s="19">
        <v>55</v>
      </c>
      <c r="I403" s="14">
        <v>207</v>
      </c>
      <c r="J403" s="14">
        <v>226</v>
      </c>
      <c r="K403" s="14">
        <v>1</v>
      </c>
      <c r="L403" s="22">
        <f t="shared" si="38"/>
        <v>0.64195402298850579</v>
      </c>
      <c r="M403" s="14">
        <v>0</v>
      </c>
      <c r="N403" s="22">
        <f t="shared" si="39"/>
        <v>0.35651340996168585</v>
      </c>
      <c r="O403" s="27">
        <f t="shared" si="40"/>
        <v>0</v>
      </c>
      <c r="P403" s="27">
        <f t="shared" si="41"/>
        <v>0</v>
      </c>
    </row>
    <row r="404" spans="1:16">
      <c r="A404" s="21">
        <v>35437</v>
      </c>
      <c r="B404" s="19">
        <v>4.9000000000000004</v>
      </c>
      <c r="C404" s="26">
        <v>0.45</v>
      </c>
      <c r="D404" s="26">
        <v>0.47586206896551725</v>
      </c>
      <c r="E404" s="26">
        <f t="shared" si="36"/>
        <v>0.55000000000000004</v>
      </c>
      <c r="F404" s="26">
        <f t="shared" si="37"/>
        <v>0.51954022988505744</v>
      </c>
      <c r="G404" s="19">
        <v>45</v>
      </c>
      <c r="H404" s="19">
        <v>55</v>
      </c>
      <c r="I404" s="14">
        <v>207</v>
      </c>
      <c r="J404" s="14">
        <v>226</v>
      </c>
      <c r="K404" s="14">
        <v>1</v>
      </c>
      <c r="L404" s="22">
        <f t="shared" si="38"/>
        <v>0.64195402298850579</v>
      </c>
      <c r="M404" s="14">
        <v>0</v>
      </c>
      <c r="N404" s="22">
        <f t="shared" si="39"/>
        <v>0.35651340996168585</v>
      </c>
      <c r="O404" s="27">
        <f t="shared" si="40"/>
        <v>0</v>
      </c>
      <c r="P404" s="27">
        <f t="shared" si="41"/>
        <v>0</v>
      </c>
    </row>
    <row r="405" spans="1:16">
      <c r="A405" s="21">
        <v>35438</v>
      </c>
      <c r="B405" s="19">
        <v>4.8</v>
      </c>
      <c r="C405" s="26">
        <v>0.45</v>
      </c>
      <c r="D405" s="26">
        <v>0.47586206896551725</v>
      </c>
      <c r="E405" s="26">
        <f t="shared" si="36"/>
        <v>0.55000000000000004</v>
      </c>
      <c r="F405" s="26">
        <f t="shared" si="37"/>
        <v>0.51954022988505744</v>
      </c>
      <c r="G405" s="19">
        <v>45</v>
      </c>
      <c r="H405" s="19">
        <v>55</v>
      </c>
      <c r="I405" s="14">
        <v>207</v>
      </c>
      <c r="J405" s="14">
        <v>226</v>
      </c>
      <c r="K405" s="14">
        <v>1</v>
      </c>
      <c r="L405" s="22">
        <f t="shared" si="38"/>
        <v>0.64195402298850579</v>
      </c>
      <c r="M405" s="14">
        <v>0</v>
      </c>
      <c r="N405" s="22">
        <f t="shared" si="39"/>
        <v>0.35651340996168585</v>
      </c>
      <c r="O405" s="27">
        <f t="shared" si="40"/>
        <v>0</v>
      </c>
      <c r="P405" s="27">
        <f t="shared" si="41"/>
        <v>0</v>
      </c>
    </row>
    <row r="406" spans="1:16">
      <c r="A406" s="21">
        <v>35439</v>
      </c>
      <c r="B406" s="19">
        <v>4.9000000000000004</v>
      </c>
      <c r="C406" s="26">
        <v>0.45</v>
      </c>
      <c r="D406" s="26">
        <v>0.47586206896551725</v>
      </c>
      <c r="E406" s="26">
        <f t="shared" si="36"/>
        <v>0.55000000000000004</v>
      </c>
      <c r="F406" s="26">
        <f t="shared" si="37"/>
        <v>0.51954022988505744</v>
      </c>
      <c r="G406" s="19">
        <v>45</v>
      </c>
      <c r="H406" s="19">
        <v>55</v>
      </c>
      <c r="I406" s="14">
        <v>207</v>
      </c>
      <c r="J406" s="14">
        <v>226</v>
      </c>
      <c r="K406" s="14">
        <v>1</v>
      </c>
      <c r="L406" s="22">
        <f t="shared" si="38"/>
        <v>0.64195402298850579</v>
      </c>
      <c r="M406" s="14">
        <v>0</v>
      </c>
      <c r="N406" s="22">
        <f t="shared" si="39"/>
        <v>0.35651340996168585</v>
      </c>
      <c r="O406" s="27">
        <f t="shared" si="40"/>
        <v>0</v>
      </c>
      <c r="P406" s="27">
        <f t="shared" si="41"/>
        <v>0</v>
      </c>
    </row>
    <row r="407" spans="1:16">
      <c r="A407" s="21">
        <v>35440</v>
      </c>
      <c r="B407" s="19">
        <v>4.7</v>
      </c>
      <c r="C407" s="26">
        <v>0.45</v>
      </c>
      <c r="D407" s="26">
        <v>0.47586206896551725</v>
      </c>
      <c r="E407" s="26">
        <f t="shared" si="36"/>
        <v>0.55000000000000004</v>
      </c>
      <c r="F407" s="26">
        <f t="shared" si="37"/>
        <v>0.51954022988505744</v>
      </c>
      <c r="G407" s="19">
        <v>45</v>
      </c>
      <c r="H407" s="19">
        <v>55</v>
      </c>
      <c r="I407" s="14">
        <v>207</v>
      </c>
      <c r="J407" s="14">
        <v>226</v>
      </c>
      <c r="K407" s="14">
        <v>1</v>
      </c>
      <c r="L407" s="22">
        <f t="shared" si="38"/>
        <v>0.64195402298850579</v>
      </c>
      <c r="M407" s="14">
        <v>0</v>
      </c>
      <c r="N407" s="22">
        <f t="shared" si="39"/>
        <v>0.35651340996168585</v>
      </c>
      <c r="O407" s="27">
        <f t="shared" si="40"/>
        <v>0</v>
      </c>
      <c r="P407" s="27">
        <f t="shared" si="41"/>
        <v>0</v>
      </c>
    </row>
    <row r="408" spans="1:16">
      <c r="A408" s="21">
        <v>35441</v>
      </c>
      <c r="B408" s="19">
        <v>4.5999999999999996</v>
      </c>
      <c r="C408" s="26">
        <v>0.45</v>
      </c>
      <c r="D408" s="26">
        <v>0.47586206896551725</v>
      </c>
      <c r="E408" s="26">
        <f t="shared" si="36"/>
        <v>0.55000000000000004</v>
      </c>
      <c r="F408" s="26">
        <f t="shared" si="37"/>
        <v>0.51954022988505744</v>
      </c>
      <c r="G408" s="19">
        <v>45</v>
      </c>
      <c r="H408" s="19">
        <v>55</v>
      </c>
      <c r="I408" s="14">
        <v>207</v>
      </c>
      <c r="J408" s="14">
        <v>226</v>
      </c>
      <c r="K408" s="14">
        <v>1</v>
      </c>
      <c r="L408" s="22">
        <f t="shared" si="38"/>
        <v>0.64195402298850579</v>
      </c>
      <c r="M408" s="14">
        <v>0</v>
      </c>
      <c r="N408" s="22">
        <f t="shared" si="39"/>
        <v>0.35651340996168585</v>
      </c>
      <c r="O408" s="27">
        <f t="shared" si="40"/>
        <v>0</v>
      </c>
      <c r="P408" s="27">
        <f t="shared" si="41"/>
        <v>0</v>
      </c>
    </row>
    <row r="409" spans="1:16">
      <c r="A409" s="21">
        <v>35442</v>
      </c>
      <c r="B409" s="19">
        <v>4.7</v>
      </c>
      <c r="C409" s="26">
        <v>0.45</v>
      </c>
      <c r="D409" s="26">
        <v>0.47586206896551725</v>
      </c>
      <c r="E409" s="26">
        <f t="shared" si="36"/>
        <v>0.55000000000000004</v>
      </c>
      <c r="F409" s="26">
        <f t="shared" si="37"/>
        <v>0.51954022988505744</v>
      </c>
      <c r="G409" s="19">
        <v>45</v>
      </c>
      <c r="H409" s="19">
        <v>55</v>
      </c>
      <c r="I409" s="14">
        <v>207</v>
      </c>
      <c r="J409" s="14">
        <v>226</v>
      </c>
      <c r="K409" s="14">
        <v>1</v>
      </c>
      <c r="L409" s="22">
        <f t="shared" si="38"/>
        <v>0.64195402298850579</v>
      </c>
      <c r="M409" s="14">
        <v>0</v>
      </c>
      <c r="N409" s="22">
        <f t="shared" si="39"/>
        <v>0.35651340996168585</v>
      </c>
      <c r="O409" s="27">
        <f t="shared" si="40"/>
        <v>0</v>
      </c>
      <c r="P409" s="27">
        <f t="shared" si="41"/>
        <v>0</v>
      </c>
    </row>
    <row r="410" spans="1:16">
      <c r="A410" s="21">
        <v>35796</v>
      </c>
      <c r="B410" s="19">
        <v>4.5999999999999996</v>
      </c>
      <c r="C410" s="26">
        <v>0.45</v>
      </c>
      <c r="D410" s="26">
        <v>0.47586206896551725</v>
      </c>
      <c r="E410" s="26">
        <f t="shared" si="36"/>
        <v>0.55000000000000004</v>
      </c>
      <c r="F410" s="26">
        <f t="shared" si="37"/>
        <v>0.51954022988505744</v>
      </c>
      <c r="G410" s="19">
        <v>45</v>
      </c>
      <c r="H410" s="19">
        <v>55</v>
      </c>
      <c r="I410" s="14">
        <v>207</v>
      </c>
      <c r="J410" s="14">
        <v>226</v>
      </c>
      <c r="K410" s="14">
        <v>1</v>
      </c>
      <c r="L410" s="22">
        <f t="shared" si="38"/>
        <v>0.64195402298850579</v>
      </c>
      <c r="M410" s="14">
        <v>0</v>
      </c>
      <c r="N410" s="22">
        <f t="shared" si="39"/>
        <v>0.35651340996168585</v>
      </c>
      <c r="O410" s="27">
        <f t="shared" si="40"/>
        <v>0</v>
      </c>
      <c r="P410" s="27">
        <f t="shared" si="41"/>
        <v>0</v>
      </c>
    </row>
    <row r="411" spans="1:16">
      <c r="A411" s="21">
        <v>35797</v>
      </c>
      <c r="B411" s="19">
        <v>4.5999999999999996</v>
      </c>
      <c r="C411" s="26">
        <v>0.45</v>
      </c>
      <c r="D411" s="26">
        <v>0.47586206896551725</v>
      </c>
      <c r="E411" s="26">
        <f t="shared" si="36"/>
        <v>0.55000000000000004</v>
      </c>
      <c r="F411" s="26">
        <f t="shared" si="37"/>
        <v>0.51954022988505744</v>
      </c>
      <c r="G411" s="19">
        <v>45</v>
      </c>
      <c r="H411" s="19">
        <v>55</v>
      </c>
      <c r="I411" s="14">
        <v>207</v>
      </c>
      <c r="J411" s="14">
        <v>226</v>
      </c>
      <c r="K411" s="14">
        <v>1</v>
      </c>
      <c r="L411" s="22">
        <f t="shared" si="38"/>
        <v>0.64195402298850579</v>
      </c>
      <c r="M411" s="14">
        <v>0</v>
      </c>
      <c r="N411" s="22">
        <f t="shared" si="39"/>
        <v>0.35651340996168585</v>
      </c>
      <c r="O411" s="27">
        <f t="shared" si="40"/>
        <v>0</v>
      </c>
      <c r="P411" s="27">
        <f t="shared" si="41"/>
        <v>0</v>
      </c>
    </row>
    <row r="412" spans="1:16">
      <c r="A412" s="21">
        <v>35798</v>
      </c>
      <c r="B412" s="19">
        <v>4.7</v>
      </c>
      <c r="C412" s="26">
        <v>0.45</v>
      </c>
      <c r="D412" s="26">
        <v>0.47586206896551725</v>
      </c>
      <c r="E412" s="26">
        <f t="shared" si="36"/>
        <v>0.55000000000000004</v>
      </c>
      <c r="F412" s="26">
        <f t="shared" si="37"/>
        <v>0.51954022988505744</v>
      </c>
      <c r="G412" s="19">
        <v>45</v>
      </c>
      <c r="H412" s="19">
        <v>55</v>
      </c>
      <c r="I412" s="14">
        <v>207</v>
      </c>
      <c r="J412" s="14">
        <v>226</v>
      </c>
      <c r="K412" s="14">
        <v>1</v>
      </c>
      <c r="L412" s="22">
        <f t="shared" si="38"/>
        <v>0.64195402298850579</v>
      </c>
      <c r="M412" s="14">
        <v>0</v>
      </c>
      <c r="N412" s="22">
        <f t="shared" si="39"/>
        <v>0.35651340996168585</v>
      </c>
      <c r="O412" s="27">
        <f t="shared" si="40"/>
        <v>0</v>
      </c>
      <c r="P412" s="27">
        <f t="shared" si="41"/>
        <v>0</v>
      </c>
    </row>
    <row r="413" spans="1:16">
      <c r="A413" s="21">
        <v>35799</v>
      </c>
      <c r="B413" s="19">
        <v>4.3</v>
      </c>
      <c r="C413" s="26">
        <v>0.45</v>
      </c>
      <c r="D413" s="26">
        <v>0.47586206896551725</v>
      </c>
      <c r="E413" s="26">
        <f t="shared" si="36"/>
        <v>0.55000000000000004</v>
      </c>
      <c r="F413" s="26">
        <f t="shared" si="37"/>
        <v>0.51954022988505744</v>
      </c>
      <c r="G413" s="19">
        <v>45</v>
      </c>
      <c r="H413" s="19">
        <v>55</v>
      </c>
      <c r="I413" s="14">
        <v>207</v>
      </c>
      <c r="J413" s="14">
        <v>226</v>
      </c>
      <c r="K413" s="14">
        <v>1</v>
      </c>
      <c r="L413" s="22">
        <f t="shared" si="38"/>
        <v>0.64195402298850579</v>
      </c>
      <c r="M413" s="14">
        <v>0</v>
      </c>
      <c r="N413" s="22">
        <f t="shared" si="39"/>
        <v>0.35651340996168585</v>
      </c>
      <c r="O413" s="27">
        <f t="shared" si="40"/>
        <v>0</v>
      </c>
      <c r="P413" s="27">
        <f t="shared" si="41"/>
        <v>0</v>
      </c>
    </row>
    <row r="414" spans="1:16">
      <c r="A414" s="21">
        <v>35800</v>
      </c>
      <c r="B414" s="19">
        <v>4.4000000000000004</v>
      </c>
      <c r="C414" s="26">
        <v>0.45</v>
      </c>
      <c r="D414" s="26">
        <v>0.47586206896551725</v>
      </c>
      <c r="E414" s="26">
        <f t="shared" si="36"/>
        <v>0.55000000000000004</v>
      </c>
      <c r="F414" s="26">
        <f t="shared" si="37"/>
        <v>0.51954022988505744</v>
      </c>
      <c r="G414" s="19">
        <v>45</v>
      </c>
      <c r="H414" s="19">
        <v>55</v>
      </c>
      <c r="I414" s="14">
        <v>207</v>
      </c>
      <c r="J414" s="14">
        <v>226</v>
      </c>
      <c r="K414" s="14">
        <v>1</v>
      </c>
      <c r="L414" s="22">
        <f t="shared" si="38"/>
        <v>0.64195402298850579</v>
      </c>
      <c r="M414" s="14">
        <v>0</v>
      </c>
      <c r="N414" s="22">
        <f t="shared" si="39"/>
        <v>0.35651340996168585</v>
      </c>
      <c r="O414" s="27">
        <f t="shared" si="40"/>
        <v>0</v>
      </c>
      <c r="P414" s="27">
        <f t="shared" si="41"/>
        <v>0</v>
      </c>
    </row>
    <row r="415" spans="1:16">
      <c r="A415" s="21">
        <v>35801</v>
      </c>
      <c r="B415" s="19">
        <v>4.5</v>
      </c>
      <c r="C415" s="26">
        <v>0.45</v>
      </c>
      <c r="D415" s="26">
        <v>0.47586206896551725</v>
      </c>
      <c r="E415" s="26">
        <f t="shared" si="36"/>
        <v>0.55000000000000004</v>
      </c>
      <c r="F415" s="26">
        <f t="shared" si="37"/>
        <v>0.51954022988505744</v>
      </c>
      <c r="G415" s="19">
        <v>45</v>
      </c>
      <c r="H415" s="19">
        <v>55</v>
      </c>
      <c r="I415" s="14">
        <v>207</v>
      </c>
      <c r="J415" s="14">
        <v>226</v>
      </c>
      <c r="K415" s="14">
        <v>1</v>
      </c>
      <c r="L415" s="22">
        <f t="shared" si="38"/>
        <v>0.64195402298850579</v>
      </c>
      <c r="M415" s="14">
        <v>0</v>
      </c>
      <c r="N415" s="22">
        <f t="shared" si="39"/>
        <v>0.35651340996168585</v>
      </c>
      <c r="O415" s="27">
        <f t="shared" si="40"/>
        <v>0</v>
      </c>
      <c r="P415" s="27">
        <f t="shared" si="41"/>
        <v>0</v>
      </c>
    </row>
    <row r="416" spans="1:16">
      <c r="A416" s="21">
        <v>35802</v>
      </c>
      <c r="B416" s="19">
        <v>4.5</v>
      </c>
      <c r="C416" s="26">
        <v>0.45</v>
      </c>
      <c r="D416" s="26">
        <v>0.47586206896551725</v>
      </c>
      <c r="E416" s="26">
        <f t="shared" si="36"/>
        <v>0.55000000000000004</v>
      </c>
      <c r="F416" s="26">
        <f t="shared" si="37"/>
        <v>0.51954022988505744</v>
      </c>
      <c r="G416" s="19">
        <v>45</v>
      </c>
      <c r="H416" s="19">
        <v>55</v>
      </c>
      <c r="I416" s="14">
        <v>207</v>
      </c>
      <c r="J416" s="14">
        <v>226</v>
      </c>
      <c r="K416" s="14">
        <v>1</v>
      </c>
      <c r="L416" s="22">
        <f t="shared" si="38"/>
        <v>0.64195402298850579</v>
      </c>
      <c r="M416" s="14">
        <v>0</v>
      </c>
      <c r="N416" s="22">
        <f t="shared" si="39"/>
        <v>0.35651340996168585</v>
      </c>
      <c r="O416" s="27">
        <f t="shared" si="40"/>
        <v>0</v>
      </c>
      <c r="P416" s="27">
        <f t="shared" si="41"/>
        <v>0</v>
      </c>
    </row>
    <row r="417" spans="1:16">
      <c r="A417" s="21">
        <v>35803</v>
      </c>
      <c r="B417" s="19">
        <v>4.5</v>
      </c>
      <c r="C417" s="26">
        <v>0.45</v>
      </c>
      <c r="D417" s="26">
        <v>0.47586206896551725</v>
      </c>
      <c r="E417" s="26">
        <f t="shared" si="36"/>
        <v>0.55000000000000004</v>
      </c>
      <c r="F417" s="26">
        <f t="shared" si="37"/>
        <v>0.51954022988505744</v>
      </c>
      <c r="G417" s="19">
        <v>45</v>
      </c>
      <c r="H417" s="19">
        <v>55</v>
      </c>
      <c r="I417" s="14">
        <v>207</v>
      </c>
      <c r="J417" s="14">
        <v>226</v>
      </c>
      <c r="K417" s="14">
        <v>1</v>
      </c>
      <c r="L417" s="22">
        <f t="shared" si="38"/>
        <v>0.64195402298850579</v>
      </c>
      <c r="M417" s="14">
        <v>0</v>
      </c>
      <c r="N417" s="22">
        <f t="shared" si="39"/>
        <v>0.35651340996168585</v>
      </c>
      <c r="O417" s="27">
        <f t="shared" si="40"/>
        <v>0</v>
      </c>
      <c r="P417" s="27">
        <f t="shared" si="41"/>
        <v>0</v>
      </c>
    </row>
    <row r="418" spans="1:16">
      <c r="A418" s="21">
        <v>35804</v>
      </c>
      <c r="B418" s="19">
        <v>4.5999999999999996</v>
      </c>
      <c r="C418" s="26">
        <v>0.45</v>
      </c>
      <c r="D418" s="26">
        <v>0.47586206896551725</v>
      </c>
      <c r="E418" s="26">
        <f t="shared" si="36"/>
        <v>0.55000000000000004</v>
      </c>
      <c r="F418" s="26">
        <f t="shared" si="37"/>
        <v>0.51954022988505744</v>
      </c>
      <c r="G418" s="19">
        <v>45</v>
      </c>
      <c r="H418" s="19">
        <v>55</v>
      </c>
      <c r="I418" s="14">
        <v>207</v>
      </c>
      <c r="J418" s="14">
        <v>226</v>
      </c>
      <c r="K418" s="14">
        <v>1</v>
      </c>
      <c r="L418" s="22">
        <f t="shared" si="38"/>
        <v>0.64195402298850579</v>
      </c>
      <c r="M418" s="14">
        <v>0</v>
      </c>
      <c r="N418" s="22">
        <f t="shared" si="39"/>
        <v>0.35651340996168585</v>
      </c>
      <c r="O418" s="27">
        <f t="shared" si="40"/>
        <v>0</v>
      </c>
      <c r="P418" s="27">
        <f t="shared" si="41"/>
        <v>0</v>
      </c>
    </row>
    <row r="419" spans="1:16">
      <c r="A419" s="21">
        <v>35805</v>
      </c>
      <c r="B419" s="19">
        <v>4.5</v>
      </c>
      <c r="C419" s="26">
        <v>0.45</v>
      </c>
      <c r="D419" s="26">
        <v>0.47586206896551725</v>
      </c>
      <c r="E419" s="26">
        <f t="shared" si="36"/>
        <v>0.55000000000000004</v>
      </c>
      <c r="F419" s="26">
        <f t="shared" si="37"/>
        <v>0.51954022988505744</v>
      </c>
      <c r="G419" s="19">
        <v>45</v>
      </c>
      <c r="H419" s="19">
        <v>55</v>
      </c>
      <c r="I419" s="14">
        <v>207</v>
      </c>
      <c r="J419" s="14">
        <v>226</v>
      </c>
      <c r="K419" s="14">
        <v>1</v>
      </c>
      <c r="L419" s="22">
        <f t="shared" si="38"/>
        <v>0.64195402298850579</v>
      </c>
      <c r="M419" s="14">
        <v>0</v>
      </c>
      <c r="N419" s="22">
        <f t="shared" si="39"/>
        <v>0.35651340996168585</v>
      </c>
      <c r="O419" s="27">
        <f t="shared" si="40"/>
        <v>0</v>
      </c>
      <c r="P419" s="27">
        <f t="shared" si="41"/>
        <v>0</v>
      </c>
    </row>
    <row r="420" spans="1:16">
      <c r="A420" s="21">
        <v>35806</v>
      </c>
      <c r="B420" s="19">
        <v>4.4000000000000004</v>
      </c>
      <c r="C420" s="26">
        <v>0.45</v>
      </c>
      <c r="D420" s="26">
        <v>0.47586206896551725</v>
      </c>
      <c r="E420" s="26">
        <f t="shared" si="36"/>
        <v>0.55000000000000004</v>
      </c>
      <c r="F420" s="26">
        <f t="shared" si="37"/>
        <v>0.51954022988505744</v>
      </c>
      <c r="G420" s="19">
        <v>45</v>
      </c>
      <c r="H420" s="19">
        <v>55</v>
      </c>
      <c r="I420" s="14">
        <v>207</v>
      </c>
      <c r="J420" s="14">
        <v>226</v>
      </c>
      <c r="K420" s="14">
        <v>1</v>
      </c>
      <c r="L420" s="22">
        <f t="shared" si="38"/>
        <v>0.64195402298850579</v>
      </c>
      <c r="M420" s="14">
        <v>0</v>
      </c>
      <c r="N420" s="22">
        <f t="shared" si="39"/>
        <v>0.35651340996168585</v>
      </c>
      <c r="O420" s="27">
        <f t="shared" si="40"/>
        <v>0</v>
      </c>
      <c r="P420" s="27">
        <f t="shared" si="41"/>
        <v>0</v>
      </c>
    </row>
    <row r="421" spans="1:16">
      <c r="A421" s="21">
        <v>35807</v>
      </c>
      <c r="B421" s="19">
        <v>4.4000000000000004</v>
      </c>
      <c r="C421" s="26">
        <v>0.45</v>
      </c>
      <c r="D421" s="26">
        <v>0.47586206896551725</v>
      </c>
      <c r="E421" s="26">
        <f t="shared" si="36"/>
        <v>0.55000000000000004</v>
      </c>
      <c r="F421" s="26">
        <f t="shared" si="37"/>
        <v>0.51954022988505744</v>
      </c>
      <c r="G421" s="19">
        <v>45</v>
      </c>
      <c r="H421" s="19">
        <v>55</v>
      </c>
      <c r="I421" s="14">
        <v>207</v>
      </c>
      <c r="J421" s="14">
        <v>226</v>
      </c>
      <c r="K421" s="14">
        <v>1</v>
      </c>
      <c r="L421" s="22">
        <f t="shared" si="38"/>
        <v>0.64195402298850579</v>
      </c>
      <c r="M421" s="14">
        <v>0</v>
      </c>
      <c r="N421" s="22">
        <f t="shared" si="39"/>
        <v>0.35651340996168585</v>
      </c>
      <c r="O421" s="27">
        <f t="shared" si="40"/>
        <v>0</v>
      </c>
      <c r="P421" s="27">
        <f t="shared" si="41"/>
        <v>0</v>
      </c>
    </row>
    <row r="422" spans="1:16">
      <c r="A422" s="21">
        <v>36161</v>
      </c>
      <c r="B422" s="19">
        <v>4.3</v>
      </c>
      <c r="C422" s="26">
        <v>0.45</v>
      </c>
      <c r="D422" s="26">
        <v>0.47586206896551725</v>
      </c>
      <c r="E422" s="26">
        <f t="shared" si="36"/>
        <v>0.55000000000000004</v>
      </c>
      <c r="F422" s="26">
        <f t="shared" si="37"/>
        <v>0.51954022988505744</v>
      </c>
      <c r="G422" s="19">
        <v>45</v>
      </c>
      <c r="H422" s="19">
        <v>55</v>
      </c>
      <c r="I422" s="14">
        <v>207</v>
      </c>
      <c r="J422" s="14">
        <v>226</v>
      </c>
      <c r="K422" s="14">
        <v>1</v>
      </c>
      <c r="L422" s="22">
        <f t="shared" si="38"/>
        <v>0.64195402298850579</v>
      </c>
      <c r="M422" s="14">
        <v>0</v>
      </c>
      <c r="N422" s="22">
        <f t="shared" si="39"/>
        <v>0.35651340996168585</v>
      </c>
      <c r="O422" s="27">
        <f t="shared" si="40"/>
        <v>0</v>
      </c>
      <c r="P422" s="27">
        <f t="shared" si="41"/>
        <v>0</v>
      </c>
    </row>
    <row r="423" spans="1:16">
      <c r="A423" s="21">
        <v>36162</v>
      </c>
      <c r="B423" s="19">
        <v>4.4000000000000004</v>
      </c>
      <c r="C423" s="26">
        <v>0.45</v>
      </c>
      <c r="D423" s="26">
        <v>0.48505747126436782</v>
      </c>
      <c r="E423" s="26">
        <f t="shared" si="36"/>
        <v>0.55000000000000004</v>
      </c>
      <c r="F423" s="26">
        <f t="shared" si="37"/>
        <v>0.51264367816091949</v>
      </c>
      <c r="G423" s="19">
        <v>45</v>
      </c>
      <c r="H423" s="19">
        <v>55</v>
      </c>
      <c r="I423" s="14">
        <v>211</v>
      </c>
      <c r="J423" s="14">
        <v>223</v>
      </c>
      <c r="K423" s="14">
        <v>1</v>
      </c>
      <c r="L423" s="22">
        <f t="shared" si="38"/>
        <v>0.64501915708812263</v>
      </c>
      <c r="M423" s="14">
        <v>0</v>
      </c>
      <c r="N423" s="22">
        <f t="shared" si="39"/>
        <v>0.35421455938697316</v>
      </c>
      <c r="O423" s="27">
        <f t="shared" si="40"/>
        <v>0</v>
      </c>
      <c r="P423" s="27">
        <f t="shared" si="41"/>
        <v>0</v>
      </c>
    </row>
    <row r="424" spans="1:16">
      <c r="A424" s="21">
        <v>36163</v>
      </c>
      <c r="B424" s="19">
        <v>4.2</v>
      </c>
      <c r="C424" s="26">
        <v>0.45</v>
      </c>
      <c r="D424" s="26">
        <v>0.48505747126436782</v>
      </c>
      <c r="E424" s="26">
        <f t="shared" si="36"/>
        <v>0.55000000000000004</v>
      </c>
      <c r="F424" s="26">
        <f t="shared" si="37"/>
        <v>0.51264367816091949</v>
      </c>
      <c r="G424" s="19">
        <v>45</v>
      </c>
      <c r="H424" s="19">
        <v>55</v>
      </c>
      <c r="I424" s="14">
        <v>211</v>
      </c>
      <c r="J424" s="14">
        <v>223</v>
      </c>
      <c r="K424" s="14">
        <v>1</v>
      </c>
      <c r="L424" s="22">
        <f t="shared" si="38"/>
        <v>0.64501915708812263</v>
      </c>
      <c r="M424" s="14">
        <v>0</v>
      </c>
      <c r="N424" s="22">
        <f t="shared" si="39"/>
        <v>0.35421455938697316</v>
      </c>
      <c r="O424" s="27">
        <f t="shared" si="40"/>
        <v>0</v>
      </c>
      <c r="P424" s="27">
        <f t="shared" si="41"/>
        <v>0</v>
      </c>
    </row>
    <row r="425" spans="1:16">
      <c r="A425" s="21">
        <v>36164</v>
      </c>
      <c r="B425" s="19">
        <v>4.3</v>
      </c>
      <c r="C425" s="26">
        <v>0.45</v>
      </c>
      <c r="D425" s="26">
        <v>0.48505747126436782</v>
      </c>
      <c r="E425" s="26">
        <f t="shared" si="36"/>
        <v>0.55000000000000004</v>
      </c>
      <c r="F425" s="26">
        <f t="shared" si="37"/>
        <v>0.51264367816091949</v>
      </c>
      <c r="G425" s="19">
        <v>45</v>
      </c>
      <c r="H425" s="19">
        <v>55</v>
      </c>
      <c r="I425" s="14">
        <v>211</v>
      </c>
      <c r="J425" s="14">
        <v>223</v>
      </c>
      <c r="K425" s="14">
        <v>1</v>
      </c>
      <c r="L425" s="22">
        <f t="shared" si="38"/>
        <v>0.64501915708812263</v>
      </c>
      <c r="M425" s="14">
        <v>0</v>
      </c>
      <c r="N425" s="22">
        <f t="shared" si="39"/>
        <v>0.35421455938697316</v>
      </c>
      <c r="O425" s="27">
        <f t="shared" si="40"/>
        <v>0</v>
      </c>
      <c r="P425" s="27">
        <f t="shared" si="41"/>
        <v>0</v>
      </c>
    </row>
    <row r="426" spans="1:16">
      <c r="A426" s="21">
        <v>36165</v>
      </c>
      <c r="B426" s="19">
        <v>4.2</v>
      </c>
      <c r="C426" s="26">
        <v>0.45</v>
      </c>
      <c r="D426" s="26">
        <v>0.48505747126436782</v>
      </c>
      <c r="E426" s="26">
        <f t="shared" si="36"/>
        <v>0.55000000000000004</v>
      </c>
      <c r="F426" s="26">
        <f t="shared" si="37"/>
        <v>0.51264367816091949</v>
      </c>
      <c r="G426" s="19">
        <v>45</v>
      </c>
      <c r="H426" s="19">
        <v>55</v>
      </c>
      <c r="I426" s="14">
        <v>211</v>
      </c>
      <c r="J426" s="14">
        <v>223</v>
      </c>
      <c r="K426" s="14">
        <v>1</v>
      </c>
      <c r="L426" s="22">
        <f t="shared" si="38"/>
        <v>0.64501915708812263</v>
      </c>
      <c r="M426" s="14">
        <v>0</v>
      </c>
      <c r="N426" s="22">
        <f t="shared" si="39"/>
        <v>0.35421455938697316</v>
      </c>
      <c r="O426" s="27">
        <f t="shared" si="40"/>
        <v>0</v>
      </c>
      <c r="P426" s="27">
        <f t="shared" si="41"/>
        <v>0</v>
      </c>
    </row>
    <row r="427" spans="1:16">
      <c r="A427" s="21">
        <v>36166</v>
      </c>
      <c r="B427" s="19">
        <v>4.3</v>
      </c>
      <c r="C427" s="26">
        <v>0.45</v>
      </c>
      <c r="D427" s="26">
        <v>0.48505747126436782</v>
      </c>
      <c r="E427" s="26">
        <f t="shared" si="36"/>
        <v>0.55000000000000004</v>
      </c>
      <c r="F427" s="26">
        <f t="shared" si="37"/>
        <v>0.51264367816091949</v>
      </c>
      <c r="G427" s="19">
        <v>45</v>
      </c>
      <c r="H427" s="19">
        <v>55</v>
      </c>
      <c r="I427" s="14">
        <v>211</v>
      </c>
      <c r="J427" s="14">
        <v>223</v>
      </c>
      <c r="K427" s="14">
        <v>1</v>
      </c>
      <c r="L427" s="22">
        <f t="shared" si="38"/>
        <v>0.64501915708812263</v>
      </c>
      <c r="M427" s="14">
        <v>0</v>
      </c>
      <c r="N427" s="22">
        <f t="shared" si="39"/>
        <v>0.35421455938697316</v>
      </c>
      <c r="O427" s="27">
        <f t="shared" si="40"/>
        <v>0</v>
      </c>
      <c r="P427" s="27">
        <f t="shared" si="41"/>
        <v>0</v>
      </c>
    </row>
    <row r="428" spans="1:16">
      <c r="A428" s="21">
        <v>36167</v>
      </c>
      <c r="B428" s="19">
        <v>4.3</v>
      </c>
      <c r="C428" s="26">
        <v>0.45</v>
      </c>
      <c r="D428" s="26">
        <v>0.48505747126436782</v>
      </c>
      <c r="E428" s="26">
        <f t="shared" si="36"/>
        <v>0.55000000000000004</v>
      </c>
      <c r="F428" s="26">
        <f t="shared" si="37"/>
        <v>0.51264367816091949</v>
      </c>
      <c r="G428" s="19">
        <v>45</v>
      </c>
      <c r="H428" s="19">
        <v>55</v>
      </c>
      <c r="I428" s="14">
        <v>211</v>
      </c>
      <c r="J428" s="14">
        <v>223</v>
      </c>
      <c r="K428" s="14">
        <v>1</v>
      </c>
      <c r="L428" s="22">
        <f t="shared" si="38"/>
        <v>0.64501915708812263</v>
      </c>
      <c r="M428" s="14">
        <v>0</v>
      </c>
      <c r="N428" s="22">
        <f t="shared" si="39"/>
        <v>0.35421455938697316</v>
      </c>
      <c r="O428" s="27">
        <f t="shared" si="40"/>
        <v>0</v>
      </c>
      <c r="P428" s="27">
        <f t="shared" si="41"/>
        <v>0</v>
      </c>
    </row>
    <row r="429" spans="1:16">
      <c r="A429" s="21">
        <v>36168</v>
      </c>
      <c r="B429" s="19">
        <v>4.2</v>
      </c>
      <c r="C429" s="26">
        <v>0.45</v>
      </c>
      <c r="D429" s="26">
        <v>0.48505747126436782</v>
      </c>
      <c r="E429" s="26">
        <f t="shared" si="36"/>
        <v>0.55000000000000004</v>
      </c>
      <c r="F429" s="26">
        <f t="shared" si="37"/>
        <v>0.51264367816091949</v>
      </c>
      <c r="G429" s="19">
        <v>45</v>
      </c>
      <c r="H429" s="19">
        <v>55</v>
      </c>
      <c r="I429" s="14">
        <v>211</v>
      </c>
      <c r="J429" s="14">
        <v>223</v>
      </c>
      <c r="K429" s="14">
        <v>1</v>
      </c>
      <c r="L429" s="22">
        <f t="shared" si="38"/>
        <v>0.64501915708812263</v>
      </c>
      <c r="M429" s="14">
        <v>0</v>
      </c>
      <c r="N429" s="22">
        <f t="shared" si="39"/>
        <v>0.35421455938697316</v>
      </c>
      <c r="O429" s="27">
        <f t="shared" si="40"/>
        <v>0</v>
      </c>
      <c r="P429" s="27">
        <f t="shared" si="41"/>
        <v>0</v>
      </c>
    </row>
    <row r="430" spans="1:16">
      <c r="A430" s="21">
        <v>36169</v>
      </c>
      <c r="B430" s="19">
        <v>4.2</v>
      </c>
      <c r="C430" s="26">
        <v>0.45</v>
      </c>
      <c r="D430" s="26">
        <v>0.48505747126436782</v>
      </c>
      <c r="E430" s="26">
        <f t="shared" si="36"/>
        <v>0.55000000000000004</v>
      </c>
      <c r="F430" s="26">
        <f t="shared" si="37"/>
        <v>0.51264367816091949</v>
      </c>
      <c r="G430" s="19">
        <v>45</v>
      </c>
      <c r="H430" s="19">
        <v>55</v>
      </c>
      <c r="I430" s="14">
        <v>211</v>
      </c>
      <c r="J430" s="14">
        <v>223</v>
      </c>
      <c r="K430" s="14">
        <v>1</v>
      </c>
      <c r="L430" s="22">
        <f t="shared" si="38"/>
        <v>0.64501915708812263</v>
      </c>
      <c r="M430" s="14">
        <v>0</v>
      </c>
      <c r="N430" s="22">
        <f t="shared" si="39"/>
        <v>0.35421455938697316</v>
      </c>
      <c r="O430" s="27">
        <f t="shared" si="40"/>
        <v>0</v>
      </c>
      <c r="P430" s="27">
        <f t="shared" si="41"/>
        <v>0</v>
      </c>
    </row>
    <row r="431" spans="1:16">
      <c r="A431" s="21">
        <v>36170</v>
      </c>
      <c r="B431" s="19">
        <v>4.0999999999999996</v>
      </c>
      <c r="C431" s="26">
        <v>0.45</v>
      </c>
      <c r="D431" s="26">
        <v>0.48505747126436782</v>
      </c>
      <c r="E431" s="26">
        <f t="shared" si="36"/>
        <v>0.55000000000000004</v>
      </c>
      <c r="F431" s="26">
        <f t="shared" si="37"/>
        <v>0.51264367816091949</v>
      </c>
      <c r="G431" s="19">
        <v>45</v>
      </c>
      <c r="H431" s="19">
        <v>55</v>
      </c>
      <c r="I431" s="14">
        <v>211</v>
      </c>
      <c r="J431" s="14">
        <v>223</v>
      </c>
      <c r="K431" s="14">
        <v>1</v>
      </c>
      <c r="L431" s="22">
        <f t="shared" si="38"/>
        <v>0.64501915708812263</v>
      </c>
      <c r="M431" s="14">
        <v>0</v>
      </c>
      <c r="N431" s="22">
        <f t="shared" si="39"/>
        <v>0.35421455938697316</v>
      </c>
      <c r="O431" s="27">
        <f t="shared" si="40"/>
        <v>0</v>
      </c>
      <c r="P431" s="27">
        <f t="shared" si="41"/>
        <v>0</v>
      </c>
    </row>
    <row r="432" spans="1:16">
      <c r="A432" s="21">
        <v>36171</v>
      </c>
      <c r="B432" s="19">
        <v>4.0999999999999996</v>
      </c>
      <c r="C432" s="26">
        <v>0.45</v>
      </c>
      <c r="D432" s="26">
        <v>0.48505747126436782</v>
      </c>
      <c r="E432" s="26">
        <f t="shared" si="36"/>
        <v>0.55000000000000004</v>
      </c>
      <c r="F432" s="26">
        <f t="shared" si="37"/>
        <v>0.51264367816091949</v>
      </c>
      <c r="G432" s="19">
        <v>45</v>
      </c>
      <c r="H432" s="19">
        <v>55</v>
      </c>
      <c r="I432" s="14">
        <v>211</v>
      </c>
      <c r="J432" s="14">
        <v>223</v>
      </c>
      <c r="K432" s="14">
        <v>1</v>
      </c>
      <c r="L432" s="22">
        <f t="shared" si="38"/>
        <v>0.64501915708812263</v>
      </c>
      <c r="M432" s="14">
        <v>0</v>
      </c>
      <c r="N432" s="22">
        <f t="shared" si="39"/>
        <v>0.35421455938697316</v>
      </c>
      <c r="O432" s="27">
        <f t="shared" si="40"/>
        <v>0</v>
      </c>
      <c r="P432" s="27">
        <f t="shared" si="41"/>
        <v>0</v>
      </c>
    </row>
    <row r="433" spans="1:16">
      <c r="A433" s="21">
        <v>36172</v>
      </c>
      <c r="B433" s="19">
        <v>4</v>
      </c>
      <c r="C433" s="26">
        <v>0.45</v>
      </c>
      <c r="D433" s="26">
        <v>0.48505747126436782</v>
      </c>
      <c r="E433" s="26">
        <f t="shared" si="36"/>
        <v>0.55000000000000004</v>
      </c>
      <c r="F433" s="26">
        <f t="shared" si="37"/>
        <v>0.51264367816091949</v>
      </c>
      <c r="G433" s="19">
        <v>45</v>
      </c>
      <c r="H433" s="19">
        <v>55</v>
      </c>
      <c r="I433" s="14">
        <v>211</v>
      </c>
      <c r="J433" s="14">
        <v>223</v>
      </c>
      <c r="K433" s="14">
        <v>1</v>
      </c>
      <c r="L433" s="22">
        <f t="shared" si="38"/>
        <v>0.64501915708812263</v>
      </c>
      <c r="M433" s="14">
        <v>0</v>
      </c>
      <c r="N433" s="22">
        <f t="shared" si="39"/>
        <v>0.35421455938697316</v>
      </c>
      <c r="O433" s="27">
        <f t="shared" si="40"/>
        <v>0</v>
      </c>
      <c r="P433" s="27">
        <f t="shared" si="41"/>
        <v>0</v>
      </c>
    </row>
    <row r="434" spans="1:16">
      <c r="A434" s="21">
        <v>36526</v>
      </c>
      <c r="B434" s="19">
        <v>4</v>
      </c>
      <c r="C434" s="26">
        <v>0.45</v>
      </c>
      <c r="D434" s="26">
        <v>0.48505747126436782</v>
      </c>
      <c r="E434" s="26">
        <f t="shared" si="36"/>
        <v>0.55000000000000004</v>
      </c>
      <c r="F434" s="26">
        <f t="shared" si="37"/>
        <v>0.51264367816091949</v>
      </c>
      <c r="G434" s="19">
        <v>45</v>
      </c>
      <c r="H434" s="19">
        <v>55</v>
      </c>
      <c r="I434" s="14">
        <v>211</v>
      </c>
      <c r="J434" s="14">
        <v>223</v>
      </c>
      <c r="K434" s="14">
        <v>1</v>
      </c>
      <c r="L434" s="22">
        <f t="shared" si="38"/>
        <v>0.64501915708812263</v>
      </c>
      <c r="M434" s="14">
        <v>0</v>
      </c>
      <c r="N434" s="22">
        <f t="shared" si="39"/>
        <v>0.35421455938697316</v>
      </c>
      <c r="O434" s="27">
        <f t="shared" si="40"/>
        <v>0</v>
      </c>
      <c r="P434" s="27">
        <f t="shared" si="41"/>
        <v>0</v>
      </c>
    </row>
    <row r="435" spans="1:16">
      <c r="A435" s="21">
        <v>36527</v>
      </c>
      <c r="B435" s="19">
        <v>4.0999999999999996</v>
      </c>
      <c r="C435" s="26">
        <v>0.45</v>
      </c>
      <c r="D435" s="26">
        <v>0.48505747126436782</v>
      </c>
      <c r="E435" s="26">
        <f t="shared" si="36"/>
        <v>0.55000000000000004</v>
      </c>
      <c r="F435" s="26">
        <f t="shared" si="37"/>
        <v>0.51264367816091949</v>
      </c>
      <c r="G435" s="19">
        <v>45</v>
      </c>
      <c r="H435" s="19">
        <v>55</v>
      </c>
      <c r="I435" s="14">
        <v>211</v>
      </c>
      <c r="J435" s="14">
        <v>223</v>
      </c>
      <c r="K435" s="14">
        <v>1</v>
      </c>
      <c r="L435" s="22">
        <f t="shared" si="38"/>
        <v>0.64501915708812263</v>
      </c>
      <c r="M435" s="14">
        <v>0</v>
      </c>
      <c r="N435" s="22">
        <f t="shared" si="39"/>
        <v>0.35421455938697316</v>
      </c>
      <c r="O435" s="27">
        <f t="shared" si="40"/>
        <v>0</v>
      </c>
      <c r="P435" s="27">
        <f t="shared" si="41"/>
        <v>0</v>
      </c>
    </row>
    <row r="436" spans="1:16">
      <c r="A436" s="21">
        <v>36528</v>
      </c>
      <c r="B436" s="19">
        <v>4</v>
      </c>
      <c r="C436" s="26">
        <v>0.45</v>
      </c>
      <c r="D436" s="26">
        <v>0.48505747126436782</v>
      </c>
      <c r="E436" s="26">
        <f t="shared" si="36"/>
        <v>0.55000000000000004</v>
      </c>
      <c r="F436" s="26">
        <f t="shared" si="37"/>
        <v>0.51264367816091949</v>
      </c>
      <c r="G436" s="19">
        <v>45</v>
      </c>
      <c r="H436" s="19">
        <v>55</v>
      </c>
      <c r="I436" s="14">
        <v>211</v>
      </c>
      <c r="J436" s="14">
        <v>223</v>
      </c>
      <c r="K436" s="14">
        <v>1</v>
      </c>
      <c r="L436" s="22">
        <f t="shared" si="38"/>
        <v>0.64501915708812263</v>
      </c>
      <c r="M436" s="14">
        <v>0</v>
      </c>
      <c r="N436" s="22">
        <f t="shared" si="39"/>
        <v>0.35421455938697316</v>
      </c>
      <c r="O436" s="27">
        <f t="shared" si="40"/>
        <v>0</v>
      </c>
      <c r="P436" s="27">
        <f t="shared" si="41"/>
        <v>0</v>
      </c>
    </row>
    <row r="437" spans="1:16">
      <c r="A437" s="21">
        <v>36529</v>
      </c>
      <c r="B437" s="19">
        <v>3.8</v>
      </c>
      <c r="C437" s="26">
        <v>0.45</v>
      </c>
      <c r="D437" s="26">
        <v>0.48505747126436782</v>
      </c>
      <c r="E437" s="26">
        <f t="shared" si="36"/>
        <v>0.55000000000000004</v>
      </c>
      <c r="F437" s="26">
        <f t="shared" si="37"/>
        <v>0.51264367816091949</v>
      </c>
      <c r="G437" s="19">
        <v>45</v>
      </c>
      <c r="H437" s="19">
        <v>55</v>
      </c>
      <c r="I437" s="14">
        <v>211</v>
      </c>
      <c r="J437" s="14">
        <v>223</v>
      </c>
      <c r="K437" s="14">
        <v>1</v>
      </c>
      <c r="L437" s="22">
        <f t="shared" si="38"/>
        <v>0.64501915708812263</v>
      </c>
      <c r="M437" s="14">
        <v>0</v>
      </c>
      <c r="N437" s="22">
        <f t="shared" si="39"/>
        <v>0.35421455938697316</v>
      </c>
      <c r="O437" s="27">
        <f t="shared" si="40"/>
        <v>0</v>
      </c>
      <c r="P437" s="27">
        <f t="shared" si="41"/>
        <v>0</v>
      </c>
    </row>
    <row r="438" spans="1:16">
      <c r="A438" s="21">
        <v>36530</v>
      </c>
      <c r="B438" s="19">
        <v>4</v>
      </c>
      <c r="C438" s="26">
        <v>0.45</v>
      </c>
      <c r="D438" s="26">
        <v>0.48505747126436782</v>
      </c>
      <c r="E438" s="26">
        <f t="shared" si="36"/>
        <v>0.55000000000000004</v>
      </c>
      <c r="F438" s="26">
        <f t="shared" si="37"/>
        <v>0.51264367816091949</v>
      </c>
      <c r="G438" s="19">
        <v>45</v>
      </c>
      <c r="H438" s="19">
        <v>55</v>
      </c>
      <c r="I438" s="14">
        <v>211</v>
      </c>
      <c r="J438" s="14">
        <v>223</v>
      </c>
      <c r="K438" s="14">
        <v>1</v>
      </c>
      <c r="L438" s="22">
        <f t="shared" si="38"/>
        <v>0.64501915708812263</v>
      </c>
      <c r="M438" s="14">
        <v>0</v>
      </c>
      <c r="N438" s="22">
        <f t="shared" si="39"/>
        <v>0.35421455938697316</v>
      </c>
      <c r="O438" s="27">
        <f t="shared" si="40"/>
        <v>0</v>
      </c>
      <c r="P438" s="27">
        <f t="shared" si="41"/>
        <v>0</v>
      </c>
    </row>
    <row r="439" spans="1:16">
      <c r="A439" s="21">
        <v>36531</v>
      </c>
      <c r="B439" s="19">
        <v>4</v>
      </c>
      <c r="C439" s="26">
        <v>0.45</v>
      </c>
      <c r="D439" s="26">
        <v>0.48505747126436782</v>
      </c>
      <c r="E439" s="26">
        <f t="shared" si="36"/>
        <v>0.55000000000000004</v>
      </c>
      <c r="F439" s="26">
        <f t="shared" si="37"/>
        <v>0.51264367816091949</v>
      </c>
      <c r="G439" s="19">
        <v>45</v>
      </c>
      <c r="H439" s="19">
        <v>55</v>
      </c>
      <c r="I439" s="14">
        <v>211</v>
      </c>
      <c r="J439" s="14">
        <v>223</v>
      </c>
      <c r="K439" s="14">
        <v>1</v>
      </c>
      <c r="L439" s="22">
        <f t="shared" si="38"/>
        <v>0.64501915708812263</v>
      </c>
      <c r="M439" s="14">
        <v>0</v>
      </c>
      <c r="N439" s="22">
        <f t="shared" si="39"/>
        <v>0.35421455938697316</v>
      </c>
      <c r="O439" s="27">
        <f t="shared" si="40"/>
        <v>0</v>
      </c>
      <c r="P439" s="27">
        <f t="shared" si="41"/>
        <v>0</v>
      </c>
    </row>
    <row r="440" spans="1:16">
      <c r="A440" s="21">
        <v>36532</v>
      </c>
      <c r="B440" s="19">
        <v>4</v>
      </c>
      <c r="C440" s="26">
        <v>0.45</v>
      </c>
      <c r="D440" s="26">
        <v>0.48505747126436782</v>
      </c>
      <c r="E440" s="26">
        <f t="shared" si="36"/>
        <v>0.55000000000000004</v>
      </c>
      <c r="F440" s="26">
        <f t="shared" si="37"/>
        <v>0.51264367816091949</v>
      </c>
      <c r="G440" s="19">
        <v>45</v>
      </c>
      <c r="H440" s="19">
        <v>55</v>
      </c>
      <c r="I440" s="14">
        <v>211</v>
      </c>
      <c r="J440" s="14">
        <v>223</v>
      </c>
      <c r="K440" s="14">
        <v>1</v>
      </c>
      <c r="L440" s="22">
        <f t="shared" si="38"/>
        <v>0.64501915708812263</v>
      </c>
      <c r="M440" s="14">
        <v>0</v>
      </c>
      <c r="N440" s="22">
        <f t="shared" si="39"/>
        <v>0.35421455938697316</v>
      </c>
      <c r="O440" s="27">
        <f t="shared" si="40"/>
        <v>0</v>
      </c>
      <c r="P440" s="27">
        <f t="shared" si="41"/>
        <v>0</v>
      </c>
    </row>
    <row r="441" spans="1:16">
      <c r="A441" s="21">
        <v>36533</v>
      </c>
      <c r="B441" s="19">
        <v>4.0999999999999996</v>
      </c>
      <c r="C441" s="26">
        <v>0.45</v>
      </c>
      <c r="D441" s="26">
        <v>0.48505747126436782</v>
      </c>
      <c r="E441" s="26">
        <f t="shared" si="36"/>
        <v>0.55000000000000004</v>
      </c>
      <c r="F441" s="26">
        <f t="shared" si="37"/>
        <v>0.51264367816091949</v>
      </c>
      <c r="G441" s="19">
        <v>45</v>
      </c>
      <c r="H441" s="19">
        <v>55</v>
      </c>
      <c r="I441" s="14">
        <v>211</v>
      </c>
      <c r="J441" s="14">
        <v>223</v>
      </c>
      <c r="K441" s="14">
        <v>1</v>
      </c>
      <c r="L441" s="22">
        <f t="shared" si="38"/>
        <v>0.64501915708812263</v>
      </c>
      <c r="M441" s="14">
        <v>0</v>
      </c>
      <c r="N441" s="22">
        <f t="shared" si="39"/>
        <v>0.35421455938697316</v>
      </c>
      <c r="O441" s="27">
        <f t="shared" si="40"/>
        <v>0</v>
      </c>
      <c r="P441" s="27">
        <f t="shared" si="41"/>
        <v>0</v>
      </c>
    </row>
    <row r="442" spans="1:16">
      <c r="A442" s="21">
        <v>36534</v>
      </c>
      <c r="B442" s="19">
        <v>3.9</v>
      </c>
      <c r="C442" s="26">
        <v>0.45</v>
      </c>
      <c r="D442" s="26">
        <v>0.48505747126436782</v>
      </c>
      <c r="E442" s="26">
        <f t="shared" si="36"/>
        <v>0.55000000000000004</v>
      </c>
      <c r="F442" s="26">
        <f t="shared" si="37"/>
        <v>0.51264367816091949</v>
      </c>
      <c r="G442" s="19">
        <v>45</v>
      </c>
      <c r="H442" s="19">
        <v>55</v>
      </c>
      <c r="I442" s="14">
        <v>211</v>
      </c>
      <c r="J442" s="14">
        <v>223</v>
      </c>
      <c r="K442" s="14">
        <v>1</v>
      </c>
      <c r="L442" s="22">
        <f t="shared" si="38"/>
        <v>0.64501915708812263</v>
      </c>
      <c r="M442" s="14">
        <v>0</v>
      </c>
      <c r="N442" s="22">
        <f t="shared" si="39"/>
        <v>0.35421455938697316</v>
      </c>
      <c r="O442" s="27">
        <f t="shared" si="40"/>
        <v>0</v>
      </c>
      <c r="P442" s="27">
        <f t="shared" si="41"/>
        <v>0</v>
      </c>
    </row>
    <row r="443" spans="1:16">
      <c r="A443" s="21">
        <v>36535</v>
      </c>
      <c r="B443" s="19">
        <v>3.9</v>
      </c>
      <c r="C443" s="26">
        <v>0.45</v>
      </c>
      <c r="D443" s="26">
        <v>0.48505747126436782</v>
      </c>
      <c r="E443" s="26">
        <f t="shared" si="36"/>
        <v>0.55000000000000004</v>
      </c>
      <c r="F443" s="26">
        <f t="shared" si="37"/>
        <v>0.51264367816091949</v>
      </c>
      <c r="G443" s="19">
        <v>45</v>
      </c>
      <c r="H443" s="19">
        <v>55</v>
      </c>
      <c r="I443" s="14">
        <v>211</v>
      </c>
      <c r="J443" s="14">
        <v>223</v>
      </c>
      <c r="K443" s="14">
        <v>1</v>
      </c>
      <c r="L443" s="22">
        <f t="shared" si="38"/>
        <v>0.64501915708812263</v>
      </c>
      <c r="M443" s="14">
        <v>0</v>
      </c>
      <c r="N443" s="22">
        <f t="shared" si="39"/>
        <v>0.35421455938697316</v>
      </c>
      <c r="O443" s="27">
        <f t="shared" si="40"/>
        <v>0</v>
      </c>
      <c r="P443" s="27">
        <f t="shared" si="41"/>
        <v>0</v>
      </c>
    </row>
    <row r="444" spans="1:16">
      <c r="A444" s="21">
        <v>36536</v>
      </c>
      <c r="B444" s="19">
        <v>3.9</v>
      </c>
      <c r="C444" s="26">
        <v>0.45</v>
      </c>
      <c r="D444" s="26">
        <v>0.48505747126436782</v>
      </c>
      <c r="E444" s="26">
        <f t="shared" si="36"/>
        <v>0.55000000000000004</v>
      </c>
      <c r="F444" s="26">
        <f t="shared" si="37"/>
        <v>0.51264367816091949</v>
      </c>
      <c r="G444" s="19">
        <v>45</v>
      </c>
      <c r="H444" s="19">
        <v>55</v>
      </c>
      <c r="I444" s="14">
        <v>211</v>
      </c>
      <c r="J444" s="14">
        <v>223</v>
      </c>
      <c r="K444" s="14">
        <v>1</v>
      </c>
      <c r="L444" s="22">
        <f t="shared" si="38"/>
        <v>0.64501915708812263</v>
      </c>
      <c r="M444" s="14">
        <v>0</v>
      </c>
      <c r="N444" s="22">
        <f t="shared" si="39"/>
        <v>0.35421455938697316</v>
      </c>
      <c r="O444" s="27">
        <f t="shared" si="40"/>
        <v>0</v>
      </c>
      <c r="P444" s="27">
        <f t="shared" si="41"/>
        <v>0</v>
      </c>
    </row>
    <row r="445" spans="1:16">
      <c r="A445" s="21">
        <v>36537</v>
      </c>
      <c r="B445" s="19">
        <v>3.9</v>
      </c>
      <c r="C445" s="26">
        <v>0.45</v>
      </c>
      <c r="D445" s="26">
        <v>0.48505747126436782</v>
      </c>
      <c r="E445" s="26">
        <f t="shared" si="36"/>
        <v>0.55000000000000004</v>
      </c>
      <c r="F445" s="26">
        <f t="shared" si="37"/>
        <v>0.51264367816091949</v>
      </c>
      <c r="G445" s="19">
        <v>45</v>
      </c>
      <c r="H445" s="19">
        <v>55</v>
      </c>
      <c r="I445" s="14">
        <v>211</v>
      </c>
      <c r="J445" s="14">
        <v>223</v>
      </c>
      <c r="K445" s="14">
        <v>1</v>
      </c>
      <c r="L445" s="22">
        <f t="shared" si="38"/>
        <v>0.64501915708812263</v>
      </c>
      <c r="M445" s="14">
        <v>0</v>
      </c>
      <c r="N445" s="22">
        <f t="shared" si="39"/>
        <v>0.35421455938697316</v>
      </c>
      <c r="O445" s="27">
        <f t="shared" si="40"/>
        <v>0</v>
      </c>
      <c r="P445" s="27">
        <f t="shared" si="41"/>
        <v>0</v>
      </c>
    </row>
    <row r="446" spans="1:16">
      <c r="A446" s="21">
        <v>36892</v>
      </c>
      <c r="B446" s="19">
        <v>4.2</v>
      </c>
      <c r="C446" s="26">
        <v>0.45</v>
      </c>
      <c r="D446" s="26">
        <v>0.48505747126436782</v>
      </c>
      <c r="E446" s="26">
        <f t="shared" si="36"/>
        <v>0.55000000000000004</v>
      </c>
      <c r="F446" s="26">
        <f t="shared" si="37"/>
        <v>0.51264367816091949</v>
      </c>
      <c r="G446" s="19">
        <v>45</v>
      </c>
      <c r="H446" s="19">
        <v>55</v>
      </c>
      <c r="I446" s="14">
        <v>211</v>
      </c>
      <c r="J446" s="14">
        <v>223</v>
      </c>
      <c r="K446" s="14">
        <v>0</v>
      </c>
      <c r="L446" s="22">
        <f t="shared" si="38"/>
        <v>0.31168582375478926</v>
      </c>
      <c r="M446" s="14">
        <v>1</v>
      </c>
      <c r="N446" s="22">
        <f t="shared" si="39"/>
        <v>0.68754789272030647</v>
      </c>
      <c r="O446" s="27">
        <f t="shared" si="40"/>
        <v>0</v>
      </c>
      <c r="P446" s="27">
        <f t="shared" si="41"/>
        <v>3</v>
      </c>
    </row>
    <row r="447" spans="1:16">
      <c r="A447" s="21">
        <v>36893</v>
      </c>
      <c r="B447" s="19">
        <v>4.2</v>
      </c>
      <c r="C447" s="26">
        <v>0.5</v>
      </c>
      <c r="D447" s="26">
        <v>0.48735632183908045</v>
      </c>
      <c r="E447" s="26">
        <f t="shared" si="36"/>
        <v>0.5</v>
      </c>
      <c r="F447" s="26">
        <f t="shared" si="37"/>
        <v>0.50804597701149423</v>
      </c>
      <c r="G447" s="19">
        <v>50</v>
      </c>
      <c r="H447" s="19">
        <v>50</v>
      </c>
      <c r="I447" s="14">
        <v>212</v>
      </c>
      <c r="J447" s="14">
        <v>221</v>
      </c>
      <c r="K447" s="14">
        <v>0</v>
      </c>
      <c r="L447" s="22">
        <f t="shared" si="38"/>
        <v>0.32911877394636013</v>
      </c>
      <c r="M447" s="14">
        <v>1</v>
      </c>
      <c r="N447" s="22">
        <f t="shared" si="39"/>
        <v>0.66934865900383134</v>
      </c>
      <c r="O447" s="27">
        <f t="shared" si="40"/>
        <v>0</v>
      </c>
      <c r="P447" s="27">
        <f t="shared" si="41"/>
        <v>0</v>
      </c>
    </row>
    <row r="448" spans="1:16">
      <c r="A448" s="21">
        <v>36894</v>
      </c>
      <c r="B448" s="19">
        <v>4.3</v>
      </c>
      <c r="C448" s="26">
        <v>0.5</v>
      </c>
      <c r="D448" s="26">
        <v>0.48735632183908045</v>
      </c>
      <c r="E448" s="26">
        <f t="shared" si="36"/>
        <v>0.5</v>
      </c>
      <c r="F448" s="26">
        <f t="shared" si="37"/>
        <v>0.50804597701149423</v>
      </c>
      <c r="G448" s="19">
        <v>50</v>
      </c>
      <c r="H448" s="19">
        <v>50</v>
      </c>
      <c r="I448" s="14">
        <v>212</v>
      </c>
      <c r="J448" s="14">
        <v>221</v>
      </c>
      <c r="K448" s="14">
        <v>0</v>
      </c>
      <c r="L448" s="22">
        <f t="shared" si="38"/>
        <v>0.32911877394636013</v>
      </c>
      <c r="M448" s="14">
        <v>1</v>
      </c>
      <c r="N448" s="22">
        <f t="shared" si="39"/>
        <v>0.66934865900383134</v>
      </c>
      <c r="O448" s="27">
        <f t="shared" si="40"/>
        <v>0</v>
      </c>
      <c r="P448" s="27">
        <f t="shared" si="41"/>
        <v>0</v>
      </c>
    </row>
    <row r="449" spans="1:16">
      <c r="A449" s="21">
        <v>36895</v>
      </c>
      <c r="B449" s="19">
        <v>4.4000000000000004</v>
      </c>
      <c r="C449" s="26">
        <v>0.5</v>
      </c>
      <c r="D449" s="26">
        <v>0.48735632183908045</v>
      </c>
      <c r="E449" s="26">
        <f t="shared" si="36"/>
        <v>0.5</v>
      </c>
      <c r="F449" s="26">
        <f t="shared" si="37"/>
        <v>0.50804597701149423</v>
      </c>
      <c r="G449" s="19">
        <v>50</v>
      </c>
      <c r="H449" s="19">
        <v>50</v>
      </c>
      <c r="I449" s="14">
        <v>212</v>
      </c>
      <c r="J449" s="14">
        <v>221</v>
      </c>
      <c r="K449" s="14">
        <v>0</v>
      </c>
      <c r="L449" s="22">
        <f t="shared" si="38"/>
        <v>0.32911877394636013</v>
      </c>
      <c r="M449" s="14">
        <v>1</v>
      </c>
      <c r="N449" s="22">
        <f t="shared" si="39"/>
        <v>0.66934865900383134</v>
      </c>
      <c r="O449" s="27">
        <f t="shared" si="40"/>
        <v>0</v>
      </c>
      <c r="P449" s="27">
        <f t="shared" si="41"/>
        <v>0</v>
      </c>
    </row>
    <row r="450" spans="1:16">
      <c r="A450" s="21">
        <v>36896</v>
      </c>
      <c r="B450" s="19">
        <v>4.3</v>
      </c>
      <c r="C450" s="26">
        <v>0.5</v>
      </c>
      <c r="D450" s="26">
        <v>0.48735632183908045</v>
      </c>
      <c r="E450" s="26">
        <f t="shared" si="36"/>
        <v>0.5</v>
      </c>
      <c r="F450" s="26">
        <f t="shared" si="37"/>
        <v>0.50804597701149423</v>
      </c>
      <c r="G450" s="19">
        <v>50</v>
      </c>
      <c r="H450" s="19">
        <v>50</v>
      </c>
      <c r="I450" s="14">
        <v>212</v>
      </c>
      <c r="J450" s="14">
        <v>221</v>
      </c>
      <c r="K450" s="14">
        <v>0</v>
      </c>
      <c r="L450" s="22">
        <f t="shared" si="38"/>
        <v>0.32911877394636013</v>
      </c>
      <c r="M450" s="14">
        <v>1</v>
      </c>
      <c r="N450" s="22">
        <f t="shared" si="39"/>
        <v>0.66934865900383134</v>
      </c>
      <c r="O450" s="27">
        <f t="shared" si="40"/>
        <v>0</v>
      </c>
      <c r="P450" s="27">
        <f t="shared" si="41"/>
        <v>0</v>
      </c>
    </row>
    <row r="451" spans="1:16">
      <c r="A451" s="21">
        <v>36897</v>
      </c>
      <c r="B451" s="19">
        <v>4.5</v>
      </c>
      <c r="C451" s="26">
        <v>0.5</v>
      </c>
      <c r="D451" s="26">
        <v>0.48735632183908045</v>
      </c>
      <c r="E451" s="26">
        <f t="shared" ref="E451:E514" si="42">H451/100</f>
        <v>0.5</v>
      </c>
      <c r="F451" s="26">
        <f t="shared" ref="F451:F514" si="43">J451/435</f>
        <v>0.50804597701149423</v>
      </c>
      <c r="G451" s="19">
        <v>50</v>
      </c>
      <c r="H451" s="19">
        <v>50</v>
      </c>
      <c r="I451" s="14">
        <v>212</v>
      </c>
      <c r="J451" s="14">
        <v>221</v>
      </c>
      <c r="K451" s="14">
        <v>0</v>
      </c>
      <c r="L451" s="22">
        <f t="shared" ref="L451:L514" si="44">(C451+D451+K451)/3</f>
        <v>0.32911877394636013</v>
      </c>
      <c r="M451" s="14">
        <v>1</v>
      </c>
      <c r="N451" s="22">
        <f t="shared" ref="N451:N514" si="45">(E451+F451+M451)/3</f>
        <v>0.66934865900383134</v>
      </c>
      <c r="O451" s="27">
        <f t="shared" ref="O451:O514" si="46">IF(((IF(C451&gt;0.5,1,0) + IF(D451&gt;0.5,1,0) + K451) = 3), 3,0)</f>
        <v>0</v>
      </c>
      <c r="P451" s="27">
        <f t="shared" ref="P451:P514" si="47">IF(((IF(E451&gt;0.5,1,0) + IF(F451&gt;0.5,1,0) + M451) = 3), 3,0)</f>
        <v>0</v>
      </c>
    </row>
    <row r="452" spans="1:16">
      <c r="A452" s="21">
        <v>36898</v>
      </c>
      <c r="B452" s="19">
        <v>4.5999999999999996</v>
      </c>
      <c r="C452" s="26">
        <v>0.5</v>
      </c>
      <c r="D452" s="26">
        <v>0.48735632183908045</v>
      </c>
      <c r="E452" s="26">
        <f t="shared" si="42"/>
        <v>0.5</v>
      </c>
      <c r="F452" s="26">
        <f t="shared" si="43"/>
        <v>0.50804597701149423</v>
      </c>
      <c r="G452" s="19">
        <v>50</v>
      </c>
      <c r="H452" s="19">
        <v>50</v>
      </c>
      <c r="I452" s="14">
        <v>212</v>
      </c>
      <c r="J452" s="14">
        <v>221</v>
      </c>
      <c r="K452" s="14">
        <v>0</v>
      </c>
      <c r="L452" s="22">
        <f t="shared" si="44"/>
        <v>0.32911877394636013</v>
      </c>
      <c r="M452" s="14">
        <v>1</v>
      </c>
      <c r="N452" s="22">
        <f t="shared" si="45"/>
        <v>0.66934865900383134</v>
      </c>
      <c r="O452" s="27">
        <f t="shared" si="46"/>
        <v>0</v>
      </c>
      <c r="P452" s="27">
        <f t="shared" si="47"/>
        <v>0</v>
      </c>
    </row>
    <row r="453" spans="1:16">
      <c r="A453" s="21">
        <v>36899</v>
      </c>
      <c r="B453" s="19">
        <v>4.9000000000000004</v>
      </c>
      <c r="C453" s="26">
        <v>0.5</v>
      </c>
      <c r="D453" s="26">
        <v>0.48735632183908045</v>
      </c>
      <c r="E453" s="26">
        <f t="shared" si="42"/>
        <v>0.5</v>
      </c>
      <c r="F453" s="26">
        <f t="shared" si="43"/>
        <v>0.50804597701149423</v>
      </c>
      <c r="G453" s="19">
        <v>50</v>
      </c>
      <c r="H453" s="19">
        <v>50</v>
      </c>
      <c r="I453" s="14">
        <v>212</v>
      </c>
      <c r="J453" s="14">
        <v>221</v>
      </c>
      <c r="K453" s="14">
        <v>0</v>
      </c>
      <c r="L453" s="22">
        <f t="shared" si="44"/>
        <v>0.32911877394636013</v>
      </c>
      <c r="M453" s="14">
        <v>1</v>
      </c>
      <c r="N453" s="22">
        <f t="shared" si="45"/>
        <v>0.66934865900383134</v>
      </c>
      <c r="O453" s="27">
        <f t="shared" si="46"/>
        <v>0</v>
      </c>
      <c r="P453" s="27">
        <f t="shared" si="47"/>
        <v>0</v>
      </c>
    </row>
    <row r="454" spans="1:16">
      <c r="A454" s="21">
        <v>36900</v>
      </c>
      <c r="B454" s="19">
        <v>5</v>
      </c>
      <c r="C454" s="26">
        <v>0.5</v>
      </c>
      <c r="D454" s="26">
        <v>0.48735632183908045</v>
      </c>
      <c r="E454" s="26">
        <f t="shared" si="42"/>
        <v>0.5</v>
      </c>
      <c r="F454" s="26">
        <f t="shared" si="43"/>
        <v>0.50804597701149423</v>
      </c>
      <c r="G454" s="19">
        <v>50</v>
      </c>
      <c r="H454" s="19">
        <v>50</v>
      </c>
      <c r="I454" s="14">
        <v>212</v>
      </c>
      <c r="J454" s="14">
        <v>221</v>
      </c>
      <c r="K454" s="14">
        <v>0</v>
      </c>
      <c r="L454" s="22">
        <f t="shared" si="44"/>
        <v>0.32911877394636013</v>
      </c>
      <c r="M454" s="14">
        <v>1</v>
      </c>
      <c r="N454" s="22">
        <f t="shared" si="45"/>
        <v>0.66934865900383134</v>
      </c>
      <c r="O454" s="27">
        <f t="shared" si="46"/>
        <v>0</v>
      </c>
      <c r="P454" s="27">
        <f t="shared" si="47"/>
        <v>0</v>
      </c>
    </row>
    <row r="455" spans="1:16">
      <c r="A455" s="21">
        <v>36901</v>
      </c>
      <c r="B455" s="19">
        <v>5.3</v>
      </c>
      <c r="C455" s="26">
        <v>0.5</v>
      </c>
      <c r="D455" s="26">
        <v>0.48735632183908045</v>
      </c>
      <c r="E455" s="26">
        <f t="shared" si="42"/>
        <v>0.5</v>
      </c>
      <c r="F455" s="26">
        <f t="shared" si="43"/>
        <v>0.50804597701149423</v>
      </c>
      <c r="G455" s="19">
        <v>50</v>
      </c>
      <c r="H455" s="19">
        <v>50</v>
      </c>
      <c r="I455" s="14">
        <v>212</v>
      </c>
      <c r="J455" s="14">
        <v>221</v>
      </c>
      <c r="K455" s="14">
        <v>0</v>
      </c>
      <c r="L455" s="22">
        <f t="shared" si="44"/>
        <v>0.32911877394636013</v>
      </c>
      <c r="M455" s="14">
        <v>1</v>
      </c>
      <c r="N455" s="22">
        <f t="shared" si="45"/>
        <v>0.66934865900383134</v>
      </c>
      <c r="O455" s="27">
        <f t="shared" si="46"/>
        <v>0</v>
      </c>
      <c r="P455" s="27">
        <f t="shared" si="47"/>
        <v>0</v>
      </c>
    </row>
    <row r="456" spans="1:16">
      <c r="A456" s="21">
        <v>36902</v>
      </c>
      <c r="B456" s="19">
        <v>5.5</v>
      </c>
      <c r="C456" s="26">
        <v>0.5</v>
      </c>
      <c r="D456" s="26">
        <v>0.48735632183908045</v>
      </c>
      <c r="E456" s="26">
        <f t="shared" si="42"/>
        <v>0.5</v>
      </c>
      <c r="F456" s="26">
        <f t="shared" si="43"/>
        <v>0.50804597701149423</v>
      </c>
      <c r="G456" s="19">
        <v>50</v>
      </c>
      <c r="H456" s="19">
        <v>50</v>
      </c>
      <c r="I456" s="14">
        <v>212</v>
      </c>
      <c r="J456" s="14">
        <v>221</v>
      </c>
      <c r="K456" s="14">
        <v>0</v>
      </c>
      <c r="L456" s="22">
        <f t="shared" si="44"/>
        <v>0.32911877394636013</v>
      </c>
      <c r="M456" s="14">
        <v>1</v>
      </c>
      <c r="N456" s="22">
        <f t="shared" si="45"/>
        <v>0.66934865900383134</v>
      </c>
      <c r="O456" s="27">
        <f t="shared" si="46"/>
        <v>0</v>
      </c>
      <c r="P456" s="27">
        <f t="shared" si="47"/>
        <v>0</v>
      </c>
    </row>
    <row r="457" spans="1:16">
      <c r="A457" s="21">
        <v>36903</v>
      </c>
      <c r="B457" s="19">
        <v>5.7</v>
      </c>
      <c r="C457" s="26">
        <v>0.5</v>
      </c>
      <c r="D457" s="26">
        <v>0.48735632183908045</v>
      </c>
      <c r="E457" s="26">
        <f t="shared" si="42"/>
        <v>0.5</v>
      </c>
      <c r="F457" s="26">
        <f t="shared" si="43"/>
        <v>0.50804597701149423</v>
      </c>
      <c r="G457" s="19">
        <v>50</v>
      </c>
      <c r="H457" s="19">
        <v>50</v>
      </c>
      <c r="I457" s="14">
        <v>212</v>
      </c>
      <c r="J457" s="14">
        <v>221</v>
      </c>
      <c r="K457" s="14">
        <v>0</v>
      </c>
      <c r="L457" s="22">
        <f t="shared" si="44"/>
        <v>0.32911877394636013</v>
      </c>
      <c r="M457" s="14">
        <v>1</v>
      </c>
      <c r="N457" s="22">
        <f t="shared" si="45"/>
        <v>0.66934865900383134</v>
      </c>
      <c r="O457" s="27">
        <f t="shared" si="46"/>
        <v>0</v>
      </c>
      <c r="P457" s="27">
        <f t="shared" si="47"/>
        <v>0</v>
      </c>
    </row>
    <row r="458" spans="1:16">
      <c r="A458" s="21">
        <v>37257</v>
      </c>
      <c r="B458" s="19">
        <v>5.7</v>
      </c>
      <c r="C458" s="26">
        <v>0.5</v>
      </c>
      <c r="D458" s="26">
        <v>0.48735632183908045</v>
      </c>
      <c r="E458" s="26">
        <f t="shared" si="42"/>
        <v>0.5</v>
      </c>
      <c r="F458" s="26">
        <f t="shared" si="43"/>
        <v>0.50804597701149423</v>
      </c>
      <c r="G458" s="19">
        <v>50</v>
      </c>
      <c r="H458" s="19">
        <v>50</v>
      </c>
      <c r="I458" s="14">
        <v>212</v>
      </c>
      <c r="J458" s="14">
        <v>221</v>
      </c>
      <c r="K458" s="14">
        <v>0</v>
      </c>
      <c r="L458" s="22">
        <f t="shared" si="44"/>
        <v>0.32911877394636013</v>
      </c>
      <c r="M458" s="14">
        <v>1</v>
      </c>
      <c r="N458" s="22">
        <f t="shared" si="45"/>
        <v>0.66934865900383134</v>
      </c>
      <c r="O458" s="27">
        <f t="shared" si="46"/>
        <v>0</v>
      </c>
      <c r="P458" s="27">
        <f t="shared" si="47"/>
        <v>0</v>
      </c>
    </row>
    <row r="459" spans="1:16">
      <c r="A459" s="21">
        <v>37258</v>
      </c>
      <c r="B459" s="19">
        <v>5.7</v>
      </c>
      <c r="C459" s="26">
        <v>0.5</v>
      </c>
      <c r="D459" s="26">
        <v>0.48735632183908045</v>
      </c>
      <c r="E459" s="26">
        <f t="shared" si="42"/>
        <v>0.5</v>
      </c>
      <c r="F459" s="26">
        <f t="shared" si="43"/>
        <v>0.50804597701149423</v>
      </c>
      <c r="G459" s="19">
        <v>50</v>
      </c>
      <c r="H459" s="19">
        <v>50</v>
      </c>
      <c r="I459" s="14">
        <v>212</v>
      </c>
      <c r="J459" s="14">
        <v>221</v>
      </c>
      <c r="K459" s="14">
        <v>0</v>
      </c>
      <c r="L459" s="22">
        <f t="shared" si="44"/>
        <v>0.32911877394636013</v>
      </c>
      <c r="M459" s="14">
        <v>1</v>
      </c>
      <c r="N459" s="22">
        <f t="shared" si="45"/>
        <v>0.66934865900383134</v>
      </c>
      <c r="O459" s="27">
        <f t="shared" si="46"/>
        <v>0</v>
      </c>
      <c r="P459" s="27">
        <f t="shared" si="47"/>
        <v>0</v>
      </c>
    </row>
    <row r="460" spans="1:16">
      <c r="A460" s="21">
        <v>37259</v>
      </c>
      <c r="B460" s="19">
        <v>5.7</v>
      </c>
      <c r="C460" s="26">
        <v>0.5</v>
      </c>
      <c r="D460" s="26">
        <v>0.48735632183908045</v>
      </c>
      <c r="E460" s="26">
        <f t="shared" si="42"/>
        <v>0.5</v>
      </c>
      <c r="F460" s="26">
        <f t="shared" si="43"/>
        <v>0.50804597701149423</v>
      </c>
      <c r="G460" s="19">
        <v>50</v>
      </c>
      <c r="H460" s="19">
        <v>50</v>
      </c>
      <c r="I460" s="14">
        <v>212</v>
      </c>
      <c r="J460" s="14">
        <v>221</v>
      </c>
      <c r="K460" s="14">
        <v>0</v>
      </c>
      <c r="L460" s="22">
        <f t="shared" si="44"/>
        <v>0.32911877394636013</v>
      </c>
      <c r="M460" s="14">
        <v>1</v>
      </c>
      <c r="N460" s="22">
        <f t="shared" si="45"/>
        <v>0.66934865900383134</v>
      </c>
      <c r="O460" s="27">
        <f t="shared" si="46"/>
        <v>0</v>
      </c>
      <c r="P460" s="27">
        <f t="shared" si="47"/>
        <v>0</v>
      </c>
    </row>
    <row r="461" spans="1:16">
      <c r="A461" s="21">
        <v>37260</v>
      </c>
      <c r="B461" s="19">
        <v>5.9</v>
      </c>
      <c r="C461" s="26">
        <v>0.5</v>
      </c>
      <c r="D461" s="26">
        <v>0.48735632183908045</v>
      </c>
      <c r="E461" s="26">
        <f t="shared" si="42"/>
        <v>0.5</v>
      </c>
      <c r="F461" s="26">
        <f t="shared" si="43"/>
        <v>0.50804597701149423</v>
      </c>
      <c r="G461" s="19">
        <v>50</v>
      </c>
      <c r="H461" s="19">
        <v>50</v>
      </c>
      <c r="I461" s="14">
        <v>212</v>
      </c>
      <c r="J461" s="14">
        <v>221</v>
      </c>
      <c r="K461" s="14">
        <v>0</v>
      </c>
      <c r="L461" s="22">
        <f t="shared" si="44"/>
        <v>0.32911877394636013</v>
      </c>
      <c r="M461" s="14">
        <v>1</v>
      </c>
      <c r="N461" s="22">
        <f t="shared" si="45"/>
        <v>0.66934865900383134</v>
      </c>
      <c r="O461" s="27">
        <f t="shared" si="46"/>
        <v>0</v>
      </c>
      <c r="P461" s="27">
        <f t="shared" si="47"/>
        <v>0</v>
      </c>
    </row>
    <row r="462" spans="1:16">
      <c r="A462" s="21">
        <v>37261</v>
      </c>
      <c r="B462" s="19">
        <v>5.8</v>
      </c>
      <c r="C462" s="26">
        <v>0.5</v>
      </c>
      <c r="D462" s="26">
        <v>0.48735632183908045</v>
      </c>
      <c r="E462" s="26">
        <f t="shared" si="42"/>
        <v>0.5</v>
      </c>
      <c r="F462" s="26">
        <f t="shared" si="43"/>
        <v>0.50804597701149423</v>
      </c>
      <c r="G462" s="19">
        <v>50</v>
      </c>
      <c r="H462" s="19">
        <v>50</v>
      </c>
      <c r="I462" s="14">
        <v>212</v>
      </c>
      <c r="J462" s="14">
        <v>221</v>
      </c>
      <c r="K462" s="14">
        <v>0</v>
      </c>
      <c r="L462" s="22">
        <f t="shared" si="44"/>
        <v>0.32911877394636013</v>
      </c>
      <c r="M462" s="14">
        <v>1</v>
      </c>
      <c r="N462" s="22">
        <f t="shared" si="45"/>
        <v>0.66934865900383134</v>
      </c>
      <c r="O462" s="27">
        <f t="shared" si="46"/>
        <v>0</v>
      </c>
      <c r="P462" s="27">
        <f t="shared" si="47"/>
        <v>0</v>
      </c>
    </row>
    <row r="463" spans="1:16">
      <c r="A463" s="21">
        <v>37262</v>
      </c>
      <c r="B463" s="19">
        <v>5.8</v>
      </c>
      <c r="C463" s="26">
        <v>0.5</v>
      </c>
      <c r="D463" s="26">
        <v>0.48735632183908045</v>
      </c>
      <c r="E463" s="26">
        <f t="shared" si="42"/>
        <v>0.5</v>
      </c>
      <c r="F463" s="26">
        <f t="shared" si="43"/>
        <v>0.50804597701149423</v>
      </c>
      <c r="G463" s="19">
        <v>50</v>
      </c>
      <c r="H463" s="19">
        <v>50</v>
      </c>
      <c r="I463" s="14">
        <v>212</v>
      </c>
      <c r="J463" s="14">
        <v>221</v>
      </c>
      <c r="K463" s="14">
        <v>0</v>
      </c>
      <c r="L463" s="22">
        <f t="shared" si="44"/>
        <v>0.32911877394636013</v>
      </c>
      <c r="M463" s="14">
        <v>1</v>
      </c>
      <c r="N463" s="22">
        <f t="shared" si="45"/>
        <v>0.66934865900383134</v>
      </c>
      <c r="O463" s="27">
        <f t="shared" si="46"/>
        <v>0</v>
      </c>
      <c r="P463" s="27">
        <f t="shared" si="47"/>
        <v>0</v>
      </c>
    </row>
    <row r="464" spans="1:16">
      <c r="A464" s="21">
        <v>37263</v>
      </c>
      <c r="B464" s="19">
        <v>5.8</v>
      </c>
      <c r="C464" s="26">
        <v>0.5</v>
      </c>
      <c r="D464" s="26">
        <v>0.48735632183908045</v>
      </c>
      <c r="E464" s="26">
        <f t="shared" si="42"/>
        <v>0.5</v>
      </c>
      <c r="F464" s="26">
        <f t="shared" si="43"/>
        <v>0.50804597701149423</v>
      </c>
      <c r="G464" s="19">
        <v>50</v>
      </c>
      <c r="H464" s="19">
        <v>50</v>
      </c>
      <c r="I464" s="14">
        <v>212</v>
      </c>
      <c r="J464" s="14">
        <v>221</v>
      </c>
      <c r="K464" s="14">
        <v>0</v>
      </c>
      <c r="L464" s="22">
        <f t="shared" si="44"/>
        <v>0.32911877394636013</v>
      </c>
      <c r="M464" s="14">
        <v>1</v>
      </c>
      <c r="N464" s="22">
        <f t="shared" si="45"/>
        <v>0.66934865900383134</v>
      </c>
      <c r="O464" s="27">
        <f t="shared" si="46"/>
        <v>0</v>
      </c>
      <c r="P464" s="27">
        <f t="shared" si="47"/>
        <v>0</v>
      </c>
    </row>
    <row r="465" spans="1:16">
      <c r="A465" s="21">
        <v>37264</v>
      </c>
      <c r="B465" s="19">
        <v>5.7</v>
      </c>
      <c r="C465" s="26">
        <v>0.5</v>
      </c>
      <c r="D465" s="26">
        <v>0.48735632183908045</v>
      </c>
      <c r="E465" s="26">
        <f t="shared" si="42"/>
        <v>0.5</v>
      </c>
      <c r="F465" s="26">
        <f t="shared" si="43"/>
        <v>0.50804597701149423</v>
      </c>
      <c r="G465" s="19">
        <v>50</v>
      </c>
      <c r="H465" s="19">
        <v>50</v>
      </c>
      <c r="I465" s="14">
        <v>212</v>
      </c>
      <c r="J465" s="14">
        <v>221</v>
      </c>
      <c r="K465" s="14">
        <v>0</v>
      </c>
      <c r="L465" s="22">
        <f t="shared" si="44"/>
        <v>0.32911877394636013</v>
      </c>
      <c r="M465" s="14">
        <v>1</v>
      </c>
      <c r="N465" s="22">
        <f t="shared" si="45"/>
        <v>0.66934865900383134</v>
      </c>
      <c r="O465" s="27">
        <f t="shared" si="46"/>
        <v>0</v>
      </c>
      <c r="P465" s="27">
        <f t="shared" si="47"/>
        <v>0</v>
      </c>
    </row>
    <row r="466" spans="1:16">
      <c r="A466" s="21">
        <v>37265</v>
      </c>
      <c r="B466" s="19">
        <v>5.7</v>
      </c>
      <c r="C466" s="26">
        <v>0.5</v>
      </c>
      <c r="D466" s="26">
        <v>0.48735632183908045</v>
      </c>
      <c r="E466" s="26">
        <f t="shared" si="42"/>
        <v>0.5</v>
      </c>
      <c r="F466" s="26">
        <f t="shared" si="43"/>
        <v>0.50804597701149423</v>
      </c>
      <c r="G466" s="19">
        <v>50</v>
      </c>
      <c r="H466" s="19">
        <v>50</v>
      </c>
      <c r="I466" s="14">
        <v>212</v>
      </c>
      <c r="J466" s="14">
        <v>221</v>
      </c>
      <c r="K466" s="14">
        <v>0</v>
      </c>
      <c r="L466" s="22">
        <f t="shared" si="44"/>
        <v>0.32911877394636013</v>
      </c>
      <c r="M466" s="14">
        <v>1</v>
      </c>
      <c r="N466" s="22">
        <f t="shared" si="45"/>
        <v>0.66934865900383134</v>
      </c>
      <c r="O466" s="27">
        <f t="shared" si="46"/>
        <v>0</v>
      </c>
      <c r="P466" s="27">
        <f t="shared" si="47"/>
        <v>0</v>
      </c>
    </row>
    <row r="467" spans="1:16">
      <c r="A467" s="21">
        <v>37266</v>
      </c>
      <c r="B467" s="19">
        <v>5.7</v>
      </c>
      <c r="C467" s="26">
        <v>0.5</v>
      </c>
      <c r="D467" s="26">
        <v>0.48735632183908045</v>
      </c>
      <c r="E467" s="26">
        <f t="shared" si="42"/>
        <v>0.5</v>
      </c>
      <c r="F467" s="26">
        <f t="shared" si="43"/>
        <v>0.50804597701149423</v>
      </c>
      <c r="G467" s="19">
        <v>50</v>
      </c>
      <c r="H467" s="19">
        <v>50</v>
      </c>
      <c r="I467" s="14">
        <v>212</v>
      </c>
      <c r="J467" s="14">
        <v>221</v>
      </c>
      <c r="K467" s="14">
        <v>0</v>
      </c>
      <c r="L467" s="22">
        <f t="shared" si="44"/>
        <v>0.32911877394636013</v>
      </c>
      <c r="M467" s="14">
        <v>1</v>
      </c>
      <c r="N467" s="22">
        <f t="shared" si="45"/>
        <v>0.66934865900383134</v>
      </c>
      <c r="O467" s="27">
        <f t="shared" si="46"/>
        <v>0</v>
      </c>
      <c r="P467" s="27">
        <f t="shared" si="47"/>
        <v>0</v>
      </c>
    </row>
    <row r="468" spans="1:16">
      <c r="A468" s="21">
        <v>37267</v>
      </c>
      <c r="B468" s="19">
        <v>5.9</v>
      </c>
      <c r="C468" s="26">
        <v>0.5</v>
      </c>
      <c r="D468" s="26">
        <v>0.48735632183908045</v>
      </c>
      <c r="E468" s="26">
        <f t="shared" si="42"/>
        <v>0.5</v>
      </c>
      <c r="F468" s="26">
        <f t="shared" si="43"/>
        <v>0.50804597701149423</v>
      </c>
      <c r="G468" s="19">
        <v>50</v>
      </c>
      <c r="H468" s="19">
        <v>50</v>
      </c>
      <c r="I468" s="14">
        <v>212</v>
      </c>
      <c r="J468" s="14">
        <v>221</v>
      </c>
      <c r="K468" s="14">
        <v>0</v>
      </c>
      <c r="L468" s="22">
        <f t="shared" si="44"/>
        <v>0.32911877394636013</v>
      </c>
      <c r="M468" s="14">
        <v>1</v>
      </c>
      <c r="N468" s="22">
        <f t="shared" si="45"/>
        <v>0.66934865900383134</v>
      </c>
      <c r="O468" s="27">
        <f t="shared" si="46"/>
        <v>0</v>
      </c>
      <c r="P468" s="27">
        <f t="shared" si="47"/>
        <v>0</v>
      </c>
    </row>
    <row r="469" spans="1:16">
      <c r="A469" s="21">
        <v>37268</v>
      </c>
      <c r="B469" s="19">
        <v>6</v>
      </c>
      <c r="C469" s="26">
        <v>0.5</v>
      </c>
      <c r="D469" s="26">
        <v>0.48735632183908045</v>
      </c>
      <c r="E469" s="26">
        <f t="shared" si="42"/>
        <v>0.5</v>
      </c>
      <c r="F469" s="26">
        <f t="shared" si="43"/>
        <v>0.50804597701149423</v>
      </c>
      <c r="G469" s="19">
        <v>50</v>
      </c>
      <c r="H469" s="19">
        <v>50</v>
      </c>
      <c r="I469" s="14">
        <v>212</v>
      </c>
      <c r="J469" s="14">
        <v>221</v>
      </c>
      <c r="K469" s="14">
        <v>0</v>
      </c>
      <c r="L469" s="22">
        <f t="shared" si="44"/>
        <v>0.32911877394636013</v>
      </c>
      <c r="M469" s="14">
        <v>1</v>
      </c>
      <c r="N469" s="22">
        <f t="shared" si="45"/>
        <v>0.66934865900383134</v>
      </c>
      <c r="O469" s="27">
        <f t="shared" si="46"/>
        <v>0</v>
      </c>
      <c r="P469" s="27">
        <f t="shared" si="47"/>
        <v>0</v>
      </c>
    </row>
    <row r="470" spans="1:16">
      <c r="A470" s="21">
        <v>37622</v>
      </c>
      <c r="B470" s="19">
        <v>5.8</v>
      </c>
      <c r="C470" s="26">
        <v>0.5</v>
      </c>
      <c r="D470" s="26">
        <v>0.48735632183908045</v>
      </c>
      <c r="E470" s="26">
        <f t="shared" si="42"/>
        <v>0.5</v>
      </c>
      <c r="F470" s="26">
        <f t="shared" si="43"/>
        <v>0.50804597701149423</v>
      </c>
      <c r="G470" s="19">
        <v>50</v>
      </c>
      <c r="H470" s="19">
        <v>50</v>
      </c>
      <c r="I470" s="14">
        <v>212</v>
      </c>
      <c r="J470" s="14">
        <v>221</v>
      </c>
      <c r="K470" s="14">
        <v>0</v>
      </c>
      <c r="L470" s="22">
        <f t="shared" si="44"/>
        <v>0.32911877394636013</v>
      </c>
      <c r="M470" s="14">
        <v>1</v>
      </c>
      <c r="N470" s="22">
        <f t="shared" si="45"/>
        <v>0.66934865900383134</v>
      </c>
      <c r="O470" s="27">
        <f t="shared" si="46"/>
        <v>0</v>
      </c>
      <c r="P470" s="27">
        <f t="shared" si="47"/>
        <v>0</v>
      </c>
    </row>
    <row r="471" spans="1:16">
      <c r="A471" s="21">
        <v>37623</v>
      </c>
      <c r="B471" s="19">
        <v>5.9</v>
      </c>
      <c r="C471" s="26">
        <v>0.48</v>
      </c>
      <c r="D471" s="26">
        <v>0.47126436781609193</v>
      </c>
      <c r="E471" s="26">
        <f t="shared" si="42"/>
        <v>0.51</v>
      </c>
      <c r="F471" s="26">
        <f t="shared" si="43"/>
        <v>0.52643678160919538</v>
      </c>
      <c r="G471" s="19">
        <v>48</v>
      </c>
      <c r="H471" s="19">
        <v>51</v>
      </c>
      <c r="I471" s="14">
        <v>205</v>
      </c>
      <c r="J471" s="14">
        <v>229</v>
      </c>
      <c r="K471" s="14">
        <v>0</v>
      </c>
      <c r="L471" s="22">
        <f t="shared" si="44"/>
        <v>0.31708812260536395</v>
      </c>
      <c r="M471" s="14">
        <v>1</v>
      </c>
      <c r="N471" s="22">
        <f t="shared" si="45"/>
        <v>0.67881226053639843</v>
      </c>
      <c r="O471" s="27">
        <f t="shared" si="46"/>
        <v>0</v>
      </c>
      <c r="P471" s="27">
        <f t="shared" si="47"/>
        <v>3</v>
      </c>
    </row>
    <row r="472" spans="1:16">
      <c r="A472" s="21">
        <v>37624</v>
      </c>
      <c r="B472" s="19">
        <v>5.9</v>
      </c>
      <c r="C472" s="26">
        <v>0.48</v>
      </c>
      <c r="D472" s="26">
        <v>0.47126436781609193</v>
      </c>
      <c r="E472" s="26">
        <f t="shared" si="42"/>
        <v>0.51</v>
      </c>
      <c r="F472" s="26">
        <f t="shared" si="43"/>
        <v>0.52643678160919538</v>
      </c>
      <c r="G472" s="19">
        <v>48</v>
      </c>
      <c r="H472" s="19">
        <v>51</v>
      </c>
      <c r="I472" s="14">
        <v>205</v>
      </c>
      <c r="J472" s="14">
        <v>229</v>
      </c>
      <c r="K472" s="14">
        <v>0</v>
      </c>
      <c r="L472" s="22">
        <f t="shared" si="44"/>
        <v>0.31708812260536395</v>
      </c>
      <c r="M472" s="14">
        <v>1</v>
      </c>
      <c r="N472" s="22">
        <f t="shared" si="45"/>
        <v>0.67881226053639843</v>
      </c>
      <c r="O472" s="27">
        <f t="shared" si="46"/>
        <v>0</v>
      </c>
      <c r="P472" s="27">
        <f t="shared" si="47"/>
        <v>3</v>
      </c>
    </row>
    <row r="473" spans="1:16">
      <c r="A473" s="21">
        <v>37625</v>
      </c>
      <c r="B473" s="19">
        <v>6</v>
      </c>
      <c r="C473" s="26">
        <v>0.48</v>
      </c>
      <c r="D473" s="26">
        <v>0.47126436781609193</v>
      </c>
      <c r="E473" s="26">
        <f t="shared" si="42"/>
        <v>0.51</v>
      </c>
      <c r="F473" s="26">
        <f t="shared" si="43"/>
        <v>0.52643678160919538</v>
      </c>
      <c r="G473" s="19">
        <v>48</v>
      </c>
      <c r="H473" s="19">
        <v>51</v>
      </c>
      <c r="I473" s="14">
        <v>205</v>
      </c>
      <c r="J473" s="14">
        <v>229</v>
      </c>
      <c r="K473" s="14">
        <v>0</v>
      </c>
      <c r="L473" s="22">
        <f t="shared" si="44"/>
        <v>0.31708812260536395</v>
      </c>
      <c r="M473" s="14">
        <v>1</v>
      </c>
      <c r="N473" s="22">
        <f t="shared" si="45"/>
        <v>0.67881226053639843</v>
      </c>
      <c r="O473" s="27">
        <f t="shared" si="46"/>
        <v>0</v>
      </c>
      <c r="P473" s="27">
        <f t="shared" si="47"/>
        <v>3</v>
      </c>
    </row>
    <row r="474" spans="1:16">
      <c r="A474" s="21">
        <v>37626</v>
      </c>
      <c r="B474" s="19">
        <v>6.1</v>
      </c>
      <c r="C474" s="26">
        <v>0.48</v>
      </c>
      <c r="D474" s="26">
        <v>0.47126436781609193</v>
      </c>
      <c r="E474" s="26">
        <f t="shared" si="42"/>
        <v>0.51</v>
      </c>
      <c r="F474" s="26">
        <f t="shared" si="43"/>
        <v>0.52643678160919538</v>
      </c>
      <c r="G474" s="19">
        <v>48</v>
      </c>
      <c r="H474" s="19">
        <v>51</v>
      </c>
      <c r="I474" s="14">
        <v>205</v>
      </c>
      <c r="J474" s="14">
        <v>229</v>
      </c>
      <c r="K474" s="14">
        <v>0</v>
      </c>
      <c r="L474" s="22">
        <f t="shared" si="44"/>
        <v>0.31708812260536395</v>
      </c>
      <c r="M474" s="14">
        <v>1</v>
      </c>
      <c r="N474" s="22">
        <f t="shared" si="45"/>
        <v>0.67881226053639843</v>
      </c>
      <c r="O474" s="27">
        <f t="shared" si="46"/>
        <v>0</v>
      </c>
      <c r="P474" s="27">
        <f t="shared" si="47"/>
        <v>3</v>
      </c>
    </row>
    <row r="475" spans="1:16">
      <c r="A475" s="21">
        <v>37627</v>
      </c>
      <c r="B475" s="19">
        <v>6.3</v>
      </c>
      <c r="C475" s="26">
        <v>0.48</v>
      </c>
      <c r="D475" s="26">
        <v>0.47126436781609193</v>
      </c>
      <c r="E475" s="26">
        <f t="shared" si="42"/>
        <v>0.51</v>
      </c>
      <c r="F475" s="26">
        <f t="shared" si="43"/>
        <v>0.52643678160919538</v>
      </c>
      <c r="G475" s="19">
        <v>48</v>
      </c>
      <c r="H475" s="19">
        <v>51</v>
      </c>
      <c r="I475" s="14">
        <v>205</v>
      </c>
      <c r="J475" s="14">
        <v>229</v>
      </c>
      <c r="K475" s="14">
        <v>0</v>
      </c>
      <c r="L475" s="22">
        <f t="shared" si="44"/>
        <v>0.31708812260536395</v>
      </c>
      <c r="M475" s="14">
        <v>1</v>
      </c>
      <c r="N475" s="22">
        <f t="shared" si="45"/>
        <v>0.67881226053639843</v>
      </c>
      <c r="O475" s="27">
        <f t="shared" si="46"/>
        <v>0</v>
      </c>
      <c r="P475" s="27">
        <f t="shared" si="47"/>
        <v>3</v>
      </c>
    </row>
    <row r="476" spans="1:16">
      <c r="A476" s="21">
        <v>37628</v>
      </c>
      <c r="B476" s="19">
        <v>6.2</v>
      </c>
      <c r="C476" s="26">
        <v>0.48</v>
      </c>
      <c r="D476" s="26">
        <v>0.47126436781609193</v>
      </c>
      <c r="E476" s="26">
        <f t="shared" si="42"/>
        <v>0.51</v>
      </c>
      <c r="F476" s="26">
        <f t="shared" si="43"/>
        <v>0.52643678160919538</v>
      </c>
      <c r="G476" s="19">
        <v>48</v>
      </c>
      <c r="H476" s="19">
        <v>51</v>
      </c>
      <c r="I476" s="14">
        <v>205</v>
      </c>
      <c r="J476" s="14">
        <v>229</v>
      </c>
      <c r="K476" s="14">
        <v>0</v>
      </c>
      <c r="L476" s="22">
        <f t="shared" si="44"/>
        <v>0.31708812260536395</v>
      </c>
      <c r="M476" s="14">
        <v>1</v>
      </c>
      <c r="N476" s="22">
        <f t="shared" si="45"/>
        <v>0.67881226053639843</v>
      </c>
      <c r="O476" s="27">
        <f t="shared" si="46"/>
        <v>0</v>
      </c>
      <c r="P476" s="27">
        <f t="shared" si="47"/>
        <v>3</v>
      </c>
    </row>
    <row r="477" spans="1:16">
      <c r="A477" s="21">
        <v>37629</v>
      </c>
      <c r="B477" s="19">
        <v>6.1</v>
      </c>
      <c r="C477" s="26">
        <v>0.48</v>
      </c>
      <c r="D477" s="26">
        <v>0.47126436781609193</v>
      </c>
      <c r="E477" s="26">
        <f t="shared" si="42"/>
        <v>0.51</v>
      </c>
      <c r="F477" s="26">
        <f t="shared" si="43"/>
        <v>0.52643678160919538</v>
      </c>
      <c r="G477" s="19">
        <v>48</v>
      </c>
      <c r="H477" s="19">
        <v>51</v>
      </c>
      <c r="I477" s="14">
        <v>205</v>
      </c>
      <c r="J477" s="14">
        <v>229</v>
      </c>
      <c r="K477" s="14">
        <v>0</v>
      </c>
      <c r="L477" s="22">
        <f t="shared" si="44"/>
        <v>0.31708812260536395</v>
      </c>
      <c r="M477" s="14">
        <v>1</v>
      </c>
      <c r="N477" s="22">
        <f t="shared" si="45"/>
        <v>0.67881226053639843</v>
      </c>
      <c r="O477" s="27">
        <f t="shared" si="46"/>
        <v>0</v>
      </c>
      <c r="P477" s="27">
        <f t="shared" si="47"/>
        <v>3</v>
      </c>
    </row>
    <row r="478" spans="1:16">
      <c r="A478" s="21">
        <v>37630</v>
      </c>
      <c r="B478" s="19">
        <v>6.1</v>
      </c>
      <c r="C478" s="26">
        <v>0.48</v>
      </c>
      <c r="D478" s="26">
        <v>0.47126436781609193</v>
      </c>
      <c r="E478" s="26">
        <f t="shared" si="42"/>
        <v>0.51</v>
      </c>
      <c r="F478" s="26">
        <f t="shared" si="43"/>
        <v>0.52643678160919538</v>
      </c>
      <c r="G478" s="19">
        <v>48</v>
      </c>
      <c r="H478" s="19">
        <v>51</v>
      </c>
      <c r="I478" s="14">
        <v>205</v>
      </c>
      <c r="J478" s="14">
        <v>229</v>
      </c>
      <c r="K478" s="14">
        <v>0</v>
      </c>
      <c r="L478" s="22">
        <f t="shared" si="44"/>
        <v>0.31708812260536395</v>
      </c>
      <c r="M478" s="14">
        <v>1</v>
      </c>
      <c r="N478" s="22">
        <f t="shared" si="45"/>
        <v>0.67881226053639843</v>
      </c>
      <c r="O478" s="27">
        <f t="shared" si="46"/>
        <v>0</v>
      </c>
      <c r="P478" s="27">
        <f t="shared" si="47"/>
        <v>3</v>
      </c>
    </row>
    <row r="479" spans="1:16">
      <c r="A479" s="21">
        <v>37631</v>
      </c>
      <c r="B479" s="19">
        <v>6</v>
      </c>
      <c r="C479" s="26">
        <v>0.48</v>
      </c>
      <c r="D479" s="26">
        <v>0.47126436781609193</v>
      </c>
      <c r="E479" s="26">
        <f t="shared" si="42"/>
        <v>0.51</v>
      </c>
      <c r="F479" s="26">
        <f t="shared" si="43"/>
        <v>0.52643678160919538</v>
      </c>
      <c r="G479" s="19">
        <v>48</v>
      </c>
      <c r="H479" s="19">
        <v>51</v>
      </c>
      <c r="I479" s="14">
        <v>205</v>
      </c>
      <c r="J479" s="14">
        <v>229</v>
      </c>
      <c r="K479" s="14">
        <v>0</v>
      </c>
      <c r="L479" s="22">
        <f t="shared" si="44"/>
        <v>0.31708812260536395</v>
      </c>
      <c r="M479" s="14">
        <v>1</v>
      </c>
      <c r="N479" s="22">
        <f t="shared" si="45"/>
        <v>0.67881226053639843</v>
      </c>
      <c r="O479" s="27">
        <f t="shared" si="46"/>
        <v>0</v>
      </c>
      <c r="P479" s="27">
        <f t="shared" si="47"/>
        <v>3</v>
      </c>
    </row>
    <row r="480" spans="1:16">
      <c r="A480" s="21">
        <v>37632</v>
      </c>
      <c r="B480" s="19">
        <v>5.8</v>
      </c>
      <c r="C480" s="26">
        <v>0.48</v>
      </c>
      <c r="D480" s="26">
        <v>0.47126436781609193</v>
      </c>
      <c r="E480" s="26">
        <f t="shared" si="42"/>
        <v>0.51</v>
      </c>
      <c r="F480" s="26">
        <f t="shared" si="43"/>
        <v>0.52643678160919538</v>
      </c>
      <c r="G480" s="19">
        <v>48</v>
      </c>
      <c r="H480" s="19">
        <v>51</v>
      </c>
      <c r="I480" s="14">
        <v>205</v>
      </c>
      <c r="J480" s="14">
        <v>229</v>
      </c>
      <c r="K480" s="14">
        <v>0</v>
      </c>
      <c r="L480" s="22">
        <f t="shared" si="44"/>
        <v>0.31708812260536395</v>
      </c>
      <c r="M480" s="14">
        <v>1</v>
      </c>
      <c r="N480" s="22">
        <f t="shared" si="45"/>
        <v>0.67881226053639843</v>
      </c>
      <c r="O480" s="27">
        <f t="shared" si="46"/>
        <v>0</v>
      </c>
      <c r="P480" s="27">
        <f t="shared" si="47"/>
        <v>3</v>
      </c>
    </row>
    <row r="481" spans="1:16">
      <c r="A481" s="21">
        <v>37633</v>
      </c>
      <c r="B481" s="19">
        <v>5.7</v>
      </c>
      <c r="C481" s="26">
        <v>0.48</v>
      </c>
      <c r="D481" s="26">
        <v>0.47126436781609193</v>
      </c>
      <c r="E481" s="26">
        <f t="shared" si="42"/>
        <v>0.51</v>
      </c>
      <c r="F481" s="26">
        <f t="shared" si="43"/>
        <v>0.52643678160919538</v>
      </c>
      <c r="G481" s="19">
        <v>48</v>
      </c>
      <c r="H481" s="19">
        <v>51</v>
      </c>
      <c r="I481" s="14">
        <v>205</v>
      </c>
      <c r="J481" s="14">
        <v>229</v>
      </c>
      <c r="K481" s="14">
        <v>0</v>
      </c>
      <c r="L481" s="22">
        <f t="shared" si="44"/>
        <v>0.31708812260536395</v>
      </c>
      <c r="M481" s="14">
        <v>1</v>
      </c>
      <c r="N481" s="22">
        <f t="shared" si="45"/>
        <v>0.67881226053639843</v>
      </c>
      <c r="O481" s="27">
        <f t="shared" si="46"/>
        <v>0</v>
      </c>
      <c r="P481" s="27">
        <f t="shared" si="47"/>
        <v>3</v>
      </c>
    </row>
    <row r="482" spans="1:16">
      <c r="A482" s="21">
        <v>37987</v>
      </c>
      <c r="B482" s="19">
        <v>5.7</v>
      </c>
      <c r="C482" s="26">
        <v>0.48</v>
      </c>
      <c r="D482" s="26">
        <v>0.47126436781609193</v>
      </c>
      <c r="E482" s="26">
        <f t="shared" si="42"/>
        <v>0.51</v>
      </c>
      <c r="F482" s="26">
        <f t="shared" si="43"/>
        <v>0.52643678160919538</v>
      </c>
      <c r="G482" s="19">
        <v>48</v>
      </c>
      <c r="H482" s="19">
        <v>51</v>
      </c>
      <c r="I482" s="14">
        <v>205</v>
      </c>
      <c r="J482" s="14">
        <v>229</v>
      </c>
      <c r="K482" s="14">
        <v>0</v>
      </c>
      <c r="L482" s="22">
        <f t="shared" si="44"/>
        <v>0.31708812260536395</v>
      </c>
      <c r="M482" s="14">
        <v>1</v>
      </c>
      <c r="N482" s="22">
        <f t="shared" si="45"/>
        <v>0.67881226053639843</v>
      </c>
      <c r="O482" s="27">
        <f t="shared" si="46"/>
        <v>0</v>
      </c>
      <c r="P482" s="27">
        <f t="shared" si="47"/>
        <v>3</v>
      </c>
    </row>
    <row r="483" spans="1:16">
      <c r="A483" s="21">
        <v>37988</v>
      </c>
      <c r="B483" s="19">
        <v>5.6</v>
      </c>
      <c r="C483" s="26">
        <v>0.48</v>
      </c>
      <c r="D483" s="26">
        <v>0.47126436781609193</v>
      </c>
      <c r="E483" s="26">
        <f t="shared" si="42"/>
        <v>0.51</v>
      </c>
      <c r="F483" s="26">
        <f t="shared" si="43"/>
        <v>0.52643678160919538</v>
      </c>
      <c r="G483" s="19">
        <v>48</v>
      </c>
      <c r="H483" s="19">
        <v>51</v>
      </c>
      <c r="I483" s="14">
        <v>205</v>
      </c>
      <c r="J483" s="14">
        <v>229</v>
      </c>
      <c r="K483" s="14">
        <v>0</v>
      </c>
      <c r="L483" s="22">
        <f t="shared" si="44"/>
        <v>0.31708812260536395</v>
      </c>
      <c r="M483" s="14">
        <v>1</v>
      </c>
      <c r="N483" s="22">
        <f t="shared" si="45"/>
        <v>0.67881226053639843</v>
      </c>
      <c r="O483" s="27">
        <f t="shared" si="46"/>
        <v>0</v>
      </c>
      <c r="P483" s="27">
        <f t="shared" si="47"/>
        <v>3</v>
      </c>
    </row>
    <row r="484" spans="1:16">
      <c r="A484" s="21">
        <v>37989</v>
      </c>
      <c r="B484" s="19">
        <v>5.8</v>
      </c>
      <c r="C484" s="26">
        <v>0.48</v>
      </c>
      <c r="D484" s="26">
        <v>0.47126436781609193</v>
      </c>
      <c r="E484" s="26">
        <f t="shared" si="42"/>
        <v>0.51</v>
      </c>
      <c r="F484" s="26">
        <f t="shared" si="43"/>
        <v>0.52643678160919538</v>
      </c>
      <c r="G484" s="19">
        <v>48</v>
      </c>
      <c r="H484" s="19">
        <v>51</v>
      </c>
      <c r="I484" s="14">
        <v>205</v>
      </c>
      <c r="J484" s="14">
        <v>229</v>
      </c>
      <c r="K484" s="14">
        <v>0</v>
      </c>
      <c r="L484" s="22">
        <f t="shared" si="44"/>
        <v>0.31708812260536395</v>
      </c>
      <c r="M484" s="14">
        <v>1</v>
      </c>
      <c r="N484" s="22">
        <f t="shared" si="45"/>
        <v>0.67881226053639843</v>
      </c>
      <c r="O484" s="27">
        <f t="shared" si="46"/>
        <v>0</v>
      </c>
      <c r="P484" s="27">
        <f t="shared" si="47"/>
        <v>3</v>
      </c>
    </row>
    <row r="485" spans="1:16">
      <c r="A485" s="21">
        <v>37990</v>
      </c>
      <c r="B485" s="19">
        <v>5.6</v>
      </c>
      <c r="C485" s="26">
        <v>0.48</v>
      </c>
      <c r="D485" s="26">
        <v>0.47126436781609193</v>
      </c>
      <c r="E485" s="26">
        <f t="shared" si="42"/>
        <v>0.51</v>
      </c>
      <c r="F485" s="26">
        <f t="shared" si="43"/>
        <v>0.52643678160919538</v>
      </c>
      <c r="G485" s="19">
        <v>48</v>
      </c>
      <c r="H485" s="19">
        <v>51</v>
      </c>
      <c r="I485" s="14">
        <v>205</v>
      </c>
      <c r="J485" s="14">
        <v>229</v>
      </c>
      <c r="K485" s="14">
        <v>0</v>
      </c>
      <c r="L485" s="22">
        <f t="shared" si="44"/>
        <v>0.31708812260536395</v>
      </c>
      <c r="M485" s="14">
        <v>1</v>
      </c>
      <c r="N485" s="22">
        <f t="shared" si="45"/>
        <v>0.67881226053639843</v>
      </c>
      <c r="O485" s="27">
        <f t="shared" si="46"/>
        <v>0</v>
      </c>
      <c r="P485" s="27">
        <f t="shared" si="47"/>
        <v>3</v>
      </c>
    </row>
    <row r="486" spans="1:16">
      <c r="A486" s="21">
        <v>37991</v>
      </c>
      <c r="B486" s="19">
        <v>5.6</v>
      </c>
      <c r="C486" s="26">
        <v>0.48</v>
      </c>
      <c r="D486" s="26">
        <v>0.47126436781609193</v>
      </c>
      <c r="E486" s="26">
        <f t="shared" si="42"/>
        <v>0.51</v>
      </c>
      <c r="F486" s="26">
        <f t="shared" si="43"/>
        <v>0.52643678160919538</v>
      </c>
      <c r="G486" s="19">
        <v>48</v>
      </c>
      <c r="H486" s="19">
        <v>51</v>
      </c>
      <c r="I486" s="14">
        <v>205</v>
      </c>
      <c r="J486" s="14">
        <v>229</v>
      </c>
      <c r="K486" s="14">
        <v>0</v>
      </c>
      <c r="L486" s="22">
        <f t="shared" si="44"/>
        <v>0.31708812260536395</v>
      </c>
      <c r="M486" s="14">
        <v>1</v>
      </c>
      <c r="N486" s="22">
        <f t="shared" si="45"/>
        <v>0.67881226053639843</v>
      </c>
      <c r="O486" s="27">
        <f t="shared" si="46"/>
        <v>0</v>
      </c>
      <c r="P486" s="27">
        <f t="shared" si="47"/>
        <v>3</v>
      </c>
    </row>
    <row r="487" spans="1:16">
      <c r="A487" s="21">
        <v>37992</v>
      </c>
      <c r="B487" s="19">
        <v>5.6</v>
      </c>
      <c r="C487" s="26">
        <v>0.48</v>
      </c>
      <c r="D487" s="26">
        <v>0.47126436781609193</v>
      </c>
      <c r="E487" s="26">
        <f t="shared" si="42"/>
        <v>0.51</v>
      </c>
      <c r="F487" s="26">
        <f t="shared" si="43"/>
        <v>0.52643678160919538</v>
      </c>
      <c r="G487" s="19">
        <v>48</v>
      </c>
      <c r="H487" s="19">
        <v>51</v>
      </c>
      <c r="I487" s="14">
        <v>205</v>
      </c>
      <c r="J487" s="14">
        <v>229</v>
      </c>
      <c r="K487" s="14">
        <v>0</v>
      </c>
      <c r="L487" s="22">
        <f t="shared" si="44"/>
        <v>0.31708812260536395</v>
      </c>
      <c r="M487" s="14">
        <v>1</v>
      </c>
      <c r="N487" s="22">
        <f t="shared" si="45"/>
        <v>0.67881226053639843</v>
      </c>
      <c r="O487" s="27">
        <f t="shared" si="46"/>
        <v>0</v>
      </c>
      <c r="P487" s="27">
        <f t="shared" si="47"/>
        <v>3</v>
      </c>
    </row>
    <row r="488" spans="1:16">
      <c r="A488" s="21">
        <v>37993</v>
      </c>
      <c r="B488" s="19">
        <v>5.5</v>
      </c>
      <c r="C488" s="26">
        <v>0.48</v>
      </c>
      <c r="D488" s="26">
        <v>0.47126436781609193</v>
      </c>
      <c r="E488" s="26">
        <f t="shared" si="42"/>
        <v>0.51</v>
      </c>
      <c r="F488" s="26">
        <f t="shared" si="43"/>
        <v>0.52643678160919538</v>
      </c>
      <c r="G488" s="19">
        <v>48</v>
      </c>
      <c r="H488" s="19">
        <v>51</v>
      </c>
      <c r="I488" s="14">
        <v>205</v>
      </c>
      <c r="J488" s="14">
        <v>229</v>
      </c>
      <c r="K488" s="14">
        <v>0</v>
      </c>
      <c r="L488" s="22">
        <f t="shared" si="44"/>
        <v>0.31708812260536395</v>
      </c>
      <c r="M488" s="14">
        <v>1</v>
      </c>
      <c r="N488" s="22">
        <f t="shared" si="45"/>
        <v>0.67881226053639843</v>
      </c>
      <c r="O488" s="27">
        <f t="shared" si="46"/>
        <v>0</v>
      </c>
      <c r="P488" s="27">
        <f t="shared" si="47"/>
        <v>3</v>
      </c>
    </row>
    <row r="489" spans="1:16">
      <c r="A489" s="21">
        <v>37994</v>
      </c>
      <c r="B489" s="19">
        <v>5.4</v>
      </c>
      <c r="C489" s="26">
        <v>0.48</v>
      </c>
      <c r="D489" s="26">
        <v>0.47126436781609193</v>
      </c>
      <c r="E489" s="26">
        <f t="shared" si="42"/>
        <v>0.51</v>
      </c>
      <c r="F489" s="26">
        <f t="shared" si="43"/>
        <v>0.52643678160919538</v>
      </c>
      <c r="G489" s="19">
        <v>48</v>
      </c>
      <c r="H489" s="19">
        <v>51</v>
      </c>
      <c r="I489" s="14">
        <v>205</v>
      </c>
      <c r="J489" s="14">
        <v>229</v>
      </c>
      <c r="K489" s="14">
        <v>0</v>
      </c>
      <c r="L489" s="22">
        <f t="shared" si="44"/>
        <v>0.31708812260536395</v>
      </c>
      <c r="M489" s="14">
        <v>1</v>
      </c>
      <c r="N489" s="22">
        <f t="shared" si="45"/>
        <v>0.67881226053639843</v>
      </c>
      <c r="O489" s="27">
        <f t="shared" si="46"/>
        <v>0</v>
      </c>
      <c r="P489" s="27">
        <f t="shared" si="47"/>
        <v>3</v>
      </c>
    </row>
    <row r="490" spans="1:16">
      <c r="A490" s="21">
        <v>37995</v>
      </c>
      <c r="B490" s="19">
        <v>5.4</v>
      </c>
      <c r="C490" s="26">
        <v>0.48</v>
      </c>
      <c r="D490" s="26">
        <v>0.47126436781609193</v>
      </c>
      <c r="E490" s="26">
        <f t="shared" si="42"/>
        <v>0.51</v>
      </c>
      <c r="F490" s="26">
        <f t="shared" si="43"/>
        <v>0.52643678160919538</v>
      </c>
      <c r="G490" s="19">
        <v>48</v>
      </c>
      <c r="H490" s="19">
        <v>51</v>
      </c>
      <c r="I490" s="14">
        <v>205</v>
      </c>
      <c r="J490" s="14">
        <v>229</v>
      </c>
      <c r="K490" s="14">
        <v>0</v>
      </c>
      <c r="L490" s="22">
        <f t="shared" si="44"/>
        <v>0.31708812260536395</v>
      </c>
      <c r="M490" s="14">
        <v>1</v>
      </c>
      <c r="N490" s="22">
        <f t="shared" si="45"/>
        <v>0.67881226053639843</v>
      </c>
      <c r="O490" s="27">
        <f t="shared" si="46"/>
        <v>0</v>
      </c>
      <c r="P490" s="27">
        <f t="shared" si="47"/>
        <v>3</v>
      </c>
    </row>
    <row r="491" spans="1:16">
      <c r="A491" s="21">
        <v>37996</v>
      </c>
      <c r="B491" s="19">
        <v>5.5</v>
      </c>
      <c r="C491" s="26">
        <v>0.48</v>
      </c>
      <c r="D491" s="26">
        <v>0.47126436781609193</v>
      </c>
      <c r="E491" s="26">
        <f t="shared" si="42"/>
        <v>0.51</v>
      </c>
      <c r="F491" s="26">
        <f t="shared" si="43"/>
        <v>0.52643678160919538</v>
      </c>
      <c r="G491" s="19">
        <v>48</v>
      </c>
      <c r="H491" s="19">
        <v>51</v>
      </c>
      <c r="I491" s="14">
        <v>205</v>
      </c>
      <c r="J491" s="14">
        <v>229</v>
      </c>
      <c r="K491" s="14">
        <v>0</v>
      </c>
      <c r="L491" s="22">
        <f t="shared" si="44"/>
        <v>0.31708812260536395</v>
      </c>
      <c r="M491" s="14">
        <v>1</v>
      </c>
      <c r="N491" s="22">
        <f t="shared" si="45"/>
        <v>0.67881226053639843</v>
      </c>
      <c r="O491" s="27">
        <f t="shared" si="46"/>
        <v>0</v>
      </c>
      <c r="P491" s="27">
        <f t="shared" si="47"/>
        <v>3</v>
      </c>
    </row>
    <row r="492" spans="1:16">
      <c r="A492" s="21">
        <v>37997</v>
      </c>
      <c r="B492" s="19">
        <v>5.4</v>
      </c>
      <c r="C492" s="26">
        <v>0.48</v>
      </c>
      <c r="D492" s="26">
        <v>0.47126436781609193</v>
      </c>
      <c r="E492" s="26">
        <f t="shared" si="42"/>
        <v>0.51</v>
      </c>
      <c r="F492" s="26">
        <f t="shared" si="43"/>
        <v>0.52643678160919538</v>
      </c>
      <c r="G492" s="19">
        <v>48</v>
      </c>
      <c r="H492" s="19">
        <v>51</v>
      </c>
      <c r="I492" s="14">
        <v>205</v>
      </c>
      <c r="J492" s="14">
        <v>229</v>
      </c>
      <c r="K492" s="14">
        <v>0</v>
      </c>
      <c r="L492" s="22">
        <f t="shared" si="44"/>
        <v>0.31708812260536395</v>
      </c>
      <c r="M492" s="14">
        <v>1</v>
      </c>
      <c r="N492" s="22">
        <f t="shared" si="45"/>
        <v>0.67881226053639843</v>
      </c>
      <c r="O492" s="27">
        <f t="shared" si="46"/>
        <v>0</v>
      </c>
      <c r="P492" s="27">
        <f t="shared" si="47"/>
        <v>3</v>
      </c>
    </row>
    <row r="493" spans="1:16">
      <c r="A493" s="21">
        <v>37998</v>
      </c>
      <c r="B493" s="19">
        <v>5.4</v>
      </c>
      <c r="C493" s="26">
        <v>0.48</v>
      </c>
      <c r="D493" s="26">
        <v>0.47126436781609193</v>
      </c>
      <c r="E493" s="26">
        <f t="shared" si="42"/>
        <v>0.51</v>
      </c>
      <c r="F493" s="26">
        <f t="shared" si="43"/>
        <v>0.52643678160919538</v>
      </c>
      <c r="G493" s="19">
        <v>48</v>
      </c>
      <c r="H493" s="19">
        <v>51</v>
      </c>
      <c r="I493" s="14">
        <v>205</v>
      </c>
      <c r="J493" s="14">
        <v>229</v>
      </c>
      <c r="K493" s="14">
        <v>0</v>
      </c>
      <c r="L493" s="22">
        <f t="shared" si="44"/>
        <v>0.31708812260536395</v>
      </c>
      <c r="M493" s="14">
        <v>1</v>
      </c>
      <c r="N493" s="22">
        <f t="shared" si="45"/>
        <v>0.67881226053639843</v>
      </c>
      <c r="O493" s="27">
        <f t="shared" si="46"/>
        <v>0</v>
      </c>
      <c r="P493" s="27">
        <f t="shared" si="47"/>
        <v>3</v>
      </c>
    </row>
    <row r="494" spans="1:16">
      <c r="A494" s="21">
        <v>38353</v>
      </c>
      <c r="B494" s="19">
        <v>5.3</v>
      </c>
      <c r="C494" s="26">
        <v>0.48</v>
      </c>
      <c r="D494" s="26">
        <v>0.47126436781609193</v>
      </c>
      <c r="E494" s="26">
        <f t="shared" si="42"/>
        <v>0.51</v>
      </c>
      <c r="F494" s="26">
        <f t="shared" si="43"/>
        <v>0.52643678160919538</v>
      </c>
      <c r="G494" s="19">
        <v>48</v>
      </c>
      <c r="H494" s="19">
        <v>51</v>
      </c>
      <c r="I494" s="14">
        <v>205</v>
      </c>
      <c r="J494" s="14">
        <v>229</v>
      </c>
      <c r="K494" s="14">
        <v>0</v>
      </c>
      <c r="L494" s="22">
        <f t="shared" si="44"/>
        <v>0.31708812260536395</v>
      </c>
      <c r="M494" s="14">
        <v>1</v>
      </c>
      <c r="N494" s="22">
        <f t="shared" si="45"/>
        <v>0.67881226053639843</v>
      </c>
      <c r="O494" s="27">
        <f t="shared" si="46"/>
        <v>0</v>
      </c>
      <c r="P494" s="27">
        <f t="shared" si="47"/>
        <v>3</v>
      </c>
    </row>
    <row r="495" spans="1:16">
      <c r="A495" s="21">
        <v>38354</v>
      </c>
      <c r="B495" s="19">
        <v>5.4</v>
      </c>
      <c r="C495" s="26">
        <v>0.44</v>
      </c>
      <c r="D495" s="26">
        <v>0.46436781609195404</v>
      </c>
      <c r="E495" s="26">
        <f t="shared" si="42"/>
        <v>0.55000000000000004</v>
      </c>
      <c r="F495" s="26">
        <f t="shared" si="43"/>
        <v>0.53103448275862064</v>
      </c>
      <c r="G495" s="19">
        <v>44</v>
      </c>
      <c r="H495" s="19">
        <v>55</v>
      </c>
      <c r="I495" s="14">
        <v>202</v>
      </c>
      <c r="J495" s="14">
        <v>231</v>
      </c>
      <c r="K495" s="14">
        <v>0</v>
      </c>
      <c r="L495" s="22">
        <f t="shared" si="44"/>
        <v>0.30145593869731802</v>
      </c>
      <c r="M495" s="14">
        <v>1</v>
      </c>
      <c r="N495" s="22">
        <f t="shared" si="45"/>
        <v>0.69367816091954015</v>
      </c>
      <c r="O495" s="27">
        <f t="shared" si="46"/>
        <v>0</v>
      </c>
      <c r="P495" s="27">
        <f t="shared" si="47"/>
        <v>3</v>
      </c>
    </row>
    <row r="496" spans="1:16">
      <c r="A496" s="21">
        <v>38355</v>
      </c>
      <c r="B496" s="19">
        <v>5.2</v>
      </c>
      <c r="C496" s="26">
        <v>0.44</v>
      </c>
      <c r="D496" s="26">
        <v>0.46436781609195404</v>
      </c>
      <c r="E496" s="26">
        <f t="shared" si="42"/>
        <v>0.55000000000000004</v>
      </c>
      <c r="F496" s="26">
        <f t="shared" si="43"/>
        <v>0.53103448275862064</v>
      </c>
      <c r="G496" s="19">
        <v>44</v>
      </c>
      <c r="H496" s="19">
        <v>55</v>
      </c>
      <c r="I496" s="14">
        <v>202</v>
      </c>
      <c r="J496" s="14">
        <v>231</v>
      </c>
      <c r="K496" s="14">
        <v>0</v>
      </c>
      <c r="L496" s="22">
        <f t="shared" si="44"/>
        <v>0.30145593869731802</v>
      </c>
      <c r="M496" s="14">
        <v>1</v>
      </c>
      <c r="N496" s="22">
        <f t="shared" si="45"/>
        <v>0.69367816091954015</v>
      </c>
      <c r="O496" s="27">
        <f t="shared" si="46"/>
        <v>0</v>
      </c>
      <c r="P496" s="27">
        <f t="shared" si="47"/>
        <v>3</v>
      </c>
    </row>
    <row r="497" spans="1:16">
      <c r="A497" s="21">
        <v>38356</v>
      </c>
      <c r="B497" s="19">
        <v>5.2</v>
      </c>
      <c r="C497" s="26">
        <v>0.44</v>
      </c>
      <c r="D497" s="26">
        <v>0.46436781609195404</v>
      </c>
      <c r="E497" s="26">
        <f t="shared" si="42"/>
        <v>0.55000000000000004</v>
      </c>
      <c r="F497" s="26">
        <f t="shared" si="43"/>
        <v>0.53103448275862064</v>
      </c>
      <c r="G497" s="19">
        <v>44</v>
      </c>
      <c r="H497" s="19">
        <v>55</v>
      </c>
      <c r="I497" s="14">
        <v>202</v>
      </c>
      <c r="J497" s="14">
        <v>231</v>
      </c>
      <c r="K497" s="14">
        <v>0</v>
      </c>
      <c r="L497" s="22">
        <f t="shared" si="44"/>
        <v>0.30145593869731802</v>
      </c>
      <c r="M497" s="14">
        <v>1</v>
      </c>
      <c r="N497" s="22">
        <f t="shared" si="45"/>
        <v>0.69367816091954015</v>
      </c>
      <c r="O497" s="27">
        <f t="shared" si="46"/>
        <v>0</v>
      </c>
      <c r="P497" s="27">
        <f t="shared" si="47"/>
        <v>3</v>
      </c>
    </row>
    <row r="498" spans="1:16">
      <c r="A498" s="21">
        <v>38357</v>
      </c>
      <c r="B498" s="19">
        <v>5.0999999999999996</v>
      </c>
      <c r="C498" s="26">
        <v>0.44</v>
      </c>
      <c r="D498" s="26">
        <v>0.46436781609195404</v>
      </c>
      <c r="E498" s="26">
        <f t="shared" si="42"/>
        <v>0.55000000000000004</v>
      </c>
      <c r="F498" s="26">
        <f t="shared" si="43"/>
        <v>0.53103448275862064</v>
      </c>
      <c r="G498" s="19">
        <v>44</v>
      </c>
      <c r="H498" s="19">
        <v>55</v>
      </c>
      <c r="I498" s="14">
        <v>202</v>
      </c>
      <c r="J498" s="14">
        <v>231</v>
      </c>
      <c r="K498" s="14">
        <v>0</v>
      </c>
      <c r="L498" s="22">
        <f t="shared" si="44"/>
        <v>0.30145593869731802</v>
      </c>
      <c r="M498" s="14">
        <v>1</v>
      </c>
      <c r="N498" s="22">
        <f t="shared" si="45"/>
        <v>0.69367816091954015</v>
      </c>
      <c r="O498" s="27">
        <f t="shared" si="46"/>
        <v>0</v>
      </c>
      <c r="P498" s="27">
        <f t="shared" si="47"/>
        <v>3</v>
      </c>
    </row>
    <row r="499" spans="1:16">
      <c r="A499" s="21">
        <v>38358</v>
      </c>
      <c r="B499" s="19">
        <v>5</v>
      </c>
      <c r="C499" s="26">
        <v>0.44</v>
      </c>
      <c r="D499" s="26">
        <v>0.46436781609195404</v>
      </c>
      <c r="E499" s="26">
        <f t="shared" si="42"/>
        <v>0.55000000000000004</v>
      </c>
      <c r="F499" s="26">
        <f t="shared" si="43"/>
        <v>0.53103448275862064</v>
      </c>
      <c r="G499" s="19">
        <v>44</v>
      </c>
      <c r="H499" s="19">
        <v>55</v>
      </c>
      <c r="I499" s="14">
        <v>202</v>
      </c>
      <c r="J499" s="14">
        <v>231</v>
      </c>
      <c r="K499" s="14">
        <v>0</v>
      </c>
      <c r="L499" s="22">
        <f t="shared" si="44"/>
        <v>0.30145593869731802</v>
      </c>
      <c r="M499" s="14">
        <v>1</v>
      </c>
      <c r="N499" s="22">
        <f t="shared" si="45"/>
        <v>0.69367816091954015</v>
      </c>
      <c r="O499" s="27">
        <f t="shared" si="46"/>
        <v>0</v>
      </c>
      <c r="P499" s="27">
        <f t="shared" si="47"/>
        <v>3</v>
      </c>
    </row>
    <row r="500" spans="1:16">
      <c r="A500" s="21">
        <v>38359</v>
      </c>
      <c r="B500" s="19">
        <v>5</v>
      </c>
      <c r="C500" s="26">
        <v>0.44</v>
      </c>
      <c r="D500" s="26">
        <v>0.46436781609195404</v>
      </c>
      <c r="E500" s="26">
        <f t="shared" si="42"/>
        <v>0.55000000000000004</v>
      </c>
      <c r="F500" s="26">
        <f t="shared" si="43"/>
        <v>0.53103448275862064</v>
      </c>
      <c r="G500" s="19">
        <v>44</v>
      </c>
      <c r="H500" s="19">
        <v>55</v>
      </c>
      <c r="I500" s="14">
        <v>202</v>
      </c>
      <c r="J500" s="14">
        <v>231</v>
      </c>
      <c r="K500" s="14">
        <v>0</v>
      </c>
      <c r="L500" s="22">
        <f t="shared" si="44"/>
        <v>0.30145593869731802</v>
      </c>
      <c r="M500" s="14">
        <v>1</v>
      </c>
      <c r="N500" s="22">
        <f t="shared" si="45"/>
        <v>0.69367816091954015</v>
      </c>
      <c r="O500" s="27">
        <f t="shared" si="46"/>
        <v>0</v>
      </c>
      <c r="P500" s="27">
        <f t="shared" si="47"/>
        <v>3</v>
      </c>
    </row>
    <row r="501" spans="1:16">
      <c r="A501" s="21">
        <v>38360</v>
      </c>
      <c r="B501" s="19">
        <v>4.9000000000000004</v>
      </c>
      <c r="C501" s="26">
        <v>0.44</v>
      </c>
      <c r="D501" s="26">
        <v>0.46436781609195404</v>
      </c>
      <c r="E501" s="26">
        <f t="shared" si="42"/>
        <v>0.55000000000000004</v>
      </c>
      <c r="F501" s="26">
        <f t="shared" si="43"/>
        <v>0.53103448275862064</v>
      </c>
      <c r="G501" s="19">
        <v>44</v>
      </c>
      <c r="H501" s="19">
        <v>55</v>
      </c>
      <c r="I501" s="14">
        <v>202</v>
      </c>
      <c r="J501" s="14">
        <v>231</v>
      </c>
      <c r="K501" s="14">
        <v>0</v>
      </c>
      <c r="L501" s="22">
        <f t="shared" si="44"/>
        <v>0.30145593869731802</v>
      </c>
      <c r="M501" s="14">
        <v>1</v>
      </c>
      <c r="N501" s="22">
        <f t="shared" si="45"/>
        <v>0.69367816091954015</v>
      </c>
      <c r="O501" s="27">
        <f t="shared" si="46"/>
        <v>0</v>
      </c>
      <c r="P501" s="27">
        <f t="shared" si="47"/>
        <v>3</v>
      </c>
    </row>
    <row r="502" spans="1:16">
      <c r="A502" s="21">
        <v>38361</v>
      </c>
      <c r="B502" s="19">
        <v>5</v>
      </c>
      <c r="C502" s="26">
        <v>0.44</v>
      </c>
      <c r="D502" s="26">
        <v>0.46436781609195404</v>
      </c>
      <c r="E502" s="26">
        <f t="shared" si="42"/>
        <v>0.55000000000000004</v>
      </c>
      <c r="F502" s="26">
        <f t="shared" si="43"/>
        <v>0.53103448275862064</v>
      </c>
      <c r="G502" s="19">
        <v>44</v>
      </c>
      <c r="H502" s="19">
        <v>55</v>
      </c>
      <c r="I502" s="14">
        <v>202</v>
      </c>
      <c r="J502" s="14">
        <v>231</v>
      </c>
      <c r="K502" s="14">
        <v>0</v>
      </c>
      <c r="L502" s="22">
        <f t="shared" si="44"/>
        <v>0.30145593869731802</v>
      </c>
      <c r="M502" s="14">
        <v>1</v>
      </c>
      <c r="N502" s="22">
        <f t="shared" si="45"/>
        <v>0.69367816091954015</v>
      </c>
      <c r="O502" s="27">
        <f t="shared" si="46"/>
        <v>0</v>
      </c>
      <c r="P502" s="27">
        <f t="shared" si="47"/>
        <v>3</v>
      </c>
    </row>
    <row r="503" spans="1:16">
      <c r="A503" s="21">
        <v>38362</v>
      </c>
      <c r="B503" s="19">
        <v>5</v>
      </c>
      <c r="C503" s="26">
        <v>0.44</v>
      </c>
      <c r="D503" s="26">
        <v>0.46436781609195404</v>
      </c>
      <c r="E503" s="26">
        <f t="shared" si="42"/>
        <v>0.55000000000000004</v>
      </c>
      <c r="F503" s="26">
        <f t="shared" si="43"/>
        <v>0.53103448275862064</v>
      </c>
      <c r="G503" s="19">
        <v>44</v>
      </c>
      <c r="H503" s="19">
        <v>55</v>
      </c>
      <c r="I503" s="14">
        <v>202</v>
      </c>
      <c r="J503" s="14">
        <v>231</v>
      </c>
      <c r="K503" s="14">
        <v>0</v>
      </c>
      <c r="L503" s="22">
        <f t="shared" si="44"/>
        <v>0.30145593869731802</v>
      </c>
      <c r="M503" s="14">
        <v>1</v>
      </c>
      <c r="N503" s="22">
        <f t="shared" si="45"/>
        <v>0.69367816091954015</v>
      </c>
      <c r="O503" s="27">
        <f t="shared" si="46"/>
        <v>0</v>
      </c>
      <c r="P503" s="27">
        <f t="shared" si="47"/>
        <v>3</v>
      </c>
    </row>
    <row r="504" spans="1:16">
      <c r="A504" s="21">
        <v>38363</v>
      </c>
      <c r="B504" s="19">
        <v>5</v>
      </c>
      <c r="C504" s="26">
        <v>0.44</v>
      </c>
      <c r="D504" s="26">
        <v>0.46436781609195404</v>
      </c>
      <c r="E504" s="26">
        <f t="shared" si="42"/>
        <v>0.55000000000000004</v>
      </c>
      <c r="F504" s="26">
        <f t="shared" si="43"/>
        <v>0.53103448275862064</v>
      </c>
      <c r="G504" s="19">
        <v>44</v>
      </c>
      <c r="H504" s="19">
        <v>55</v>
      </c>
      <c r="I504" s="14">
        <v>202</v>
      </c>
      <c r="J504" s="14">
        <v>231</v>
      </c>
      <c r="K504" s="14">
        <v>0</v>
      </c>
      <c r="L504" s="22">
        <f t="shared" si="44"/>
        <v>0.30145593869731802</v>
      </c>
      <c r="M504" s="14">
        <v>1</v>
      </c>
      <c r="N504" s="22">
        <f t="shared" si="45"/>
        <v>0.69367816091954015</v>
      </c>
      <c r="O504" s="27">
        <f t="shared" si="46"/>
        <v>0</v>
      </c>
      <c r="P504" s="27">
        <f t="shared" si="47"/>
        <v>3</v>
      </c>
    </row>
    <row r="505" spans="1:16">
      <c r="A505" s="21">
        <v>38364</v>
      </c>
      <c r="B505" s="19">
        <v>4.9000000000000004</v>
      </c>
      <c r="C505" s="26">
        <v>0.44</v>
      </c>
      <c r="D505" s="26">
        <v>0.46436781609195404</v>
      </c>
      <c r="E505" s="26">
        <f t="shared" si="42"/>
        <v>0.55000000000000004</v>
      </c>
      <c r="F505" s="26">
        <f t="shared" si="43"/>
        <v>0.53103448275862064</v>
      </c>
      <c r="G505" s="19">
        <v>44</v>
      </c>
      <c r="H505" s="19">
        <v>55</v>
      </c>
      <c r="I505" s="14">
        <v>202</v>
      </c>
      <c r="J505" s="14">
        <v>231</v>
      </c>
      <c r="K505" s="14">
        <v>0</v>
      </c>
      <c r="L505" s="22">
        <f t="shared" si="44"/>
        <v>0.30145593869731802</v>
      </c>
      <c r="M505" s="14">
        <v>1</v>
      </c>
      <c r="N505" s="22">
        <f t="shared" si="45"/>
        <v>0.69367816091954015</v>
      </c>
      <c r="O505" s="27">
        <f t="shared" si="46"/>
        <v>0</v>
      </c>
      <c r="P505" s="27">
        <f t="shared" si="47"/>
        <v>3</v>
      </c>
    </row>
    <row r="506" spans="1:16">
      <c r="A506" s="21">
        <v>38718</v>
      </c>
      <c r="B506" s="19">
        <v>4.7</v>
      </c>
      <c r="C506" s="26">
        <v>0.44</v>
      </c>
      <c r="D506" s="26">
        <v>0.46436781609195404</v>
      </c>
      <c r="E506" s="26">
        <f t="shared" si="42"/>
        <v>0.55000000000000004</v>
      </c>
      <c r="F506" s="26">
        <f t="shared" si="43"/>
        <v>0.53103448275862064</v>
      </c>
      <c r="G506" s="19">
        <v>44</v>
      </c>
      <c r="H506" s="19">
        <v>55</v>
      </c>
      <c r="I506" s="14">
        <v>202</v>
      </c>
      <c r="J506" s="14">
        <v>231</v>
      </c>
      <c r="K506" s="14">
        <v>0</v>
      </c>
      <c r="L506" s="22">
        <f t="shared" si="44"/>
        <v>0.30145593869731802</v>
      </c>
      <c r="M506" s="14">
        <v>1</v>
      </c>
      <c r="N506" s="22">
        <f t="shared" si="45"/>
        <v>0.69367816091954015</v>
      </c>
      <c r="O506" s="27">
        <f t="shared" si="46"/>
        <v>0</v>
      </c>
      <c r="P506" s="27">
        <f t="shared" si="47"/>
        <v>3</v>
      </c>
    </row>
    <row r="507" spans="1:16">
      <c r="A507" s="21">
        <v>38719</v>
      </c>
      <c r="B507" s="19">
        <v>4.8</v>
      </c>
      <c r="C507" s="26">
        <v>0.44</v>
      </c>
      <c r="D507" s="26">
        <v>0.46436781609195404</v>
      </c>
      <c r="E507" s="26">
        <f t="shared" si="42"/>
        <v>0.55000000000000004</v>
      </c>
      <c r="F507" s="26">
        <f t="shared" si="43"/>
        <v>0.53103448275862064</v>
      </c>
      <c r="G507" s="19">
        <v>44</v>
      </c>
      <c r="H507" s="19">
        <v>55</v>
      </c>
      <c r="I507" s="14">
        <v>202</v>
      </c>
      <c r="J507" s="14">
        <v>231</v>
      </c>
      <c r="K507" s="14">
        <v>0</v>
      </c>
      <c r="L507" s="22">
        <f t="shared" si="44"/>
        <v>0.30145593869731802</v>
      </c>
      <c r="M507" s="14">
        <v>1</v>
      </c>
      <c r="N507" s="22">
        <f t="shared" si="45"/>
        <v>0.69367816091954015</v>
      </c>
      <c r="O507" s="27">
        <f t="shared" si="46"/>
        <v>0</v>
      </c>
      <c r="P507" s="27">
        <f t="shared" si="47"/>
        <v>3</v>
      </c>
    </row>
    <row r="508" spans="1:16">
      <c r="A508" s="21">
        <v>38720</v>
      </c>
      <c r="B508" s="19">
        <v>4.7</v>
      </c>
      <c r="C508" s="26">
        <v>0.44</v>
      </c>
      <c r="D508" s="26">
        <v>0.46436781609195404</v>
      </c>
      <c r="E508" s="26">
        <f t="shared" si="42"/>
        <v>0.55000000000000004</v>
      </c>
      <c r="F508" s="26">
        <f t="shared" si="43"/>
        <v>0.53103448275862064</v>
      </c>
      <c r="G508" s="19">
        <v>44</v>
      </c>
      <c r="H508" s="19">
        <v>55</v>
      </c>
      <c r="I508" s="14">
        <v>202</v>
      </c>
      <c r="J508" s="14">
        <v>231</v>
      </c>
      <c r="K508" s="14">
        <v>0</v>
      </c>
      <c r="L508" s="22">
        <f t="shared" si="44"/>
        <v>0.30145593869731802</v>
      </c>
      <c r="M508" s="14">
        <v>1</v>
      </c>
      <c r="N508" s="22">
        <f t="shared" si="45"/>
        <v>0.69367816091954015</v>
      </c>
      <c r="O508" s="27">
        <f t="shared" si="46"/>
        <v>0</v>
      </c>
      <c r="P508" s="27">
        <f t="shared" si="47"/>
        <v>3</v>
      </c>
    </row>
    <row r="509" spans="1:16">
      <c r="A509" s="21">
        <v>38721</v>
      </c>
      <c r="B509" s="19">
        <v>4.7</v>
      </c>
      <c r="C509" s="26">
        <v>0.44</v>
      </c>
      <c r="D509" s="26">
        <v>0.46436781609195404</v>
      </c>
      <c r="E509" s="26">
        <f t="shared" si="42"/>
        <v>0.55000000000000004</v>
      </c>
      <c r="F509" s="26">
        <f t="shared" si="43"/>
        <v>0.53103448275862064</v>
      </c>
      <c r="G509" s="19">
        <v>44</v>
      </c>
      <c r="H509" s="19">
        <v>55</v>
      </c>
      <c r="I509" s="14">
        <v>202</v>
      </c>
      <c r="J509" s="14">
        <v>231</v>
      </c>
      <c r="K509" s="14">
        <v>0</v>
      </c>
      <c r="L509" s="22">
        <f t="shared" si="44"/>
        <v>0.30145593869731802</v>
      </c>
      <c r="M509" s="14">
        <v>1</v>
      </c>
      <c r="N509" s="22">
        <f t="shared" si="45"/>
        <v>0.69367816091954015</v>
      </c>
      <c r="O509" s="27">
        <f t="shared" si="46"/>
        <v>0</v>
      </c>
      <c r="P509" s="27">
        <f t="shared" si="47"/>
        <v>3</v>
      </c>
    </row>
    <row r="510" spans="1:16">
      <c r="A510" s="21">
        <v>38722</v>
      </c>
      <c r="B510" s="19">
        <v>4.5999999999999996</v>
      </c>
      <c r="C510" s="26">
        <v>0.44</v>
      </c>
      <c r="D510" s="26">
        <v>0.46436781609195404</v>
      </c>
      <c r="E510" s="26">
        <f t="shared" si="42"/>
        <v>0.55000000000000004</v>
      </c>
      <c r="F510" s="26">
        <f t="shared" si="43"/>
        <v>0.53103448275862064</v>
      </c>
      <c r="G510" s="19">
        <v>44</v>
      </c>
      <c r="H510" s="19">
        <v>55</v>
      </c>
      <c r="I510" s="14">
        <v>202</v>
      </c>
      <c r="J510" s="14">
        <v>231</v>
      </c>
      <c r="K510" s="14">
        <v>0</v>
      </c>
      <c r="L510" s="22">
        <f t="shared" si="44"/>
        <v>0.30145593869731802</v>
      </c>
      <c r="M510" s="14">
        <v>1</v>
      </c>
      <c r="N510" s="22">
        <f t="shared" si="45"/>
        <v>0.69367816091954015</v>
      </c>
      <c r="O510" s="27">
        <f t="shared" si="46"/>
        <v>0</v>
      </c>
      <c r="P510" s="27">
        <f t="shared" si="47"/>
        <v>3</v>
      </c>
    </row>
    <row r="511" spans="1:16">
      <c r="A511" s="21">
        <v>38723</v>
      </c>
      <c r="B511" s="19">
        <v>4.5999999999999996</v>
      </c>
      <c r="C511" s="26">
        <v>0.44</v>
      </c>
      <c r="D511" s="26">
        <v>0.46436781609195404</v>
      </c>
      <c r="E511" s="26">
        <f t="shared" si="42"/>
        <v>0.55000000000000004</v>
      </c>
      <c r="F511" s="26">
        <f t="shared" si="43"/>
        <v>0.53103448275862064</v>
      </c>
      <c r="G511" s="19">
        <v>44</v>
      </c>
      <c r="H511" s="19">
        <v>55</v>
      </c>
      <c r="I511" s="14">
        <v>202</v>
      </c>
      <c r="J511" s="14">
        <v>231</v>
      </c>
      <c r="K511" s="14">
        <v>0</v>
      </c>
      <c r="L511" s="22">
        <f t="shared" si="44"/>
        <v>0.30145593869731802</v>
      </c>
      <c r="M511" s="14">
        <v>1</v>
      </c>
      <c r="N511" s="22">
        <f t="shared" si="45"/>
        <v>0.69367816091954015</v>
      </c>
      <c r="O511" s="27">
        <f t="shared" si="46"/>
        <v>0</v>
      </c>
      <c r="P511" s="27">
        <f t="shared" si="47"/>
        <v>3</v>
      </c>
    </row>
    <row r="512" spans="1:16">
      <c r="A512" s="21">
        <v>38724</v>
      </c>
      <c r="B512" s="19">
        <v>4.7</v>
      </c>
      <c r="C512" s="26">
        <v>0.44</v>
      </c>
      <c r="D512" s="26">
        <v>0.46436781609195404</v>
      </c>
      <c r="E512" s="26">
        <f t="shared" si="42"/>
        <v>0.55000000000000004</v>
      </c>
      <c r="F512" s="26">
        <f t="shared" si="43"/>
        <v>0.53103448275862064</v>
      </c>
      <c r="G512" s="19">
        <v>44</v>
      </c>
      <c r="H512" s="19">
        <v>55</v>
      </c>
      <c r="I512" s="14">
        <v>202</v>
      </c>
      <c r="J512" s="14">
        <v>231</v>
      </c>
      <c r="K512" s="14">
        <v>0</v>
      </c>
      <c r="L512" s="22">
        <f t="shared" si="44"/>
        <v>0.30145593869731802</v>
      </c>
      <c r="M512" s="14">
        <v>1</v>
      </c>
      <c r="N512" s="22">
        <f t="shared" si="45"/>
        <v>0.69367816091954015</v>
      </c>
      <c r="O512" s="27">
        <f t="shared" si="46"/>
        <v>0</v>
      </c>
      <c r="P512" s="27">
        <f t="shared" si="47"/>
        <v>3</v>
      </c>
    </row>
    <row r="513" spans="1:16">
      <c r="A513" s="21">
        <v>38725</v>
      </c>
      <c r="B513" s="19">
        <v>4.7</v>
      </c>
      <c r="C513" s="26">
        <v>0.44</v>
      </c>
      <c r="D513" s="26">
        <v>0.46436781609195404</v>
      </c>
      <c r="E513" s="26">
        <f t="shared" si="42"/>
        <v>0.55000000000000004</v>
      </c>
      <c r="F513" s="26">
        <f t="shared" si="43"/>
        <v>0.53103448275862064</v>
      </c>
      <c r="G513" s="19">
        <v>44</v>
      </c>
      <c r="H513" s="19">
        <v>55</v>
      </c>
      <c r="I513" s="14">
        <v>202</v>
      </c>
      <c r="J513" s="14">
        <v>231</v>
      </c>
      <c r="K513" s="14">
        <v>0</v>
      </c>
      <c r="L513" s="22">
        <f t="shared" si="44"/>
        <v>0.30145593869731802</v>
      </c>
      <c r="M513" s="14">
        <v>1</v>
      </c>
      <c r="N513" s="22">
        <f t="shared" si="45"/>
        <v>0.69367816091954015</v>
      </c>
      <c r="O513" s="27">
        <f t="shared" si="46"/>
        <v>0</v>
      </c>
      <c r="P513" s="27">
        <f t="shared" si="47"/>
        <v>3</v>
      </c>
    </row>
    <row r="514" spans="1:16">
      <c r="A514" s="21">
        <v>38726</v>
      </c>
      <c r="B514" s="19">
        <v>4.5</v>
      </c>
      <c r="C514" s="26">
        <v>0.44</v>
      </c>
      <c r="D514" s="26">
        <v>0.46436781609195404</v>
      </c>
      <c r="E514" s="26">
        <f t="shared" si="42"/>
        <v>0.55000000000000004</v>
      </c>
      <c r="F514" s="26">
        <f t="shared" si="43"/>
        <v>0.53103448275862064</v>
      </c>
      <c r="G514" s="19">
        <v>44</v>
      </c>
      <c r="H514" s="19">
        <v>55</v>
      </c>
      <c r="I514" s="14">
        <v>202</v>
      </c>
      <c r="J514" s="14">
        <v>231</v>
      </c>
      <c r="K514" s="14">
        <v>0</v>
      </c>
      <c r="L514" s="22">
        <f t="shared" si="44"/>
        <v>0.30145593869731802</v>
      </c>
      <c r="M514" s="14">
        <v>1</v>
      </c>
      <c r="N514" s="22">
        <f t="shared" si="45"/>
        <v>0.69367816091954015</v>
      </c>
      <c r="O514" s="27">
        <f t="shared" si="46"/>
        <v>0</v>
      </c>
      <c r="P514" s="27">
        <f t="shared" si="47"/>
        <v>3</v>
      </c>
    </row>
    <row r="515" spans="1:16">
      <c r="A515" s="21">
        <v>38727</v>
      </c>
      <c r="B515" s="19">
        <v>4.4000000000000004</v>
      </c>
      <c r="C515" s="26">
        <v>0.44</v>
      </c>
      <c r="D515" s="26">
        <v>0.46436781609195404</v>
      </c>
      <c r="E515" s="26">
        <f t="shared" ref="E515:E578" si="48">H515/100</f>
        <v>0.55000000000000004</v>
      </c>
      <c r="F515" s="26">
        <f t="shared" ref="F515:F578" si="49">J515/435</f>
        <v>0.53103448275862064</v>
      </c>
      <c r="G515" s="19">
        <v>44</v>
      </c>
      <c r="H515" s="19">
        <v>55</v>
      </c>
      <c r="I515" s="14">
        <v>202</v>
      </c>
      <c r="J515" s="14">
        <v>231</v>
      </c>
      <c r="K515" s="14">
        <v>0</v>
      </c>
      <c r="L515" s="22">
        <f t="shared" ref="L515:L578" si="50">(C515+D515+K515)/3</f>
        <v>0.30145593869731802</v>
      </c>
      <c r="M515" s="14">
        <v>1</v>
      </c>
      <c r="N515" s="22">
        <f t="shared" ref="N515:N578" si="51">(E515+F515+M515)/3</f>
        <v>0.69367816091954015</v>
      </c>
      <c r="O515" s="27">
        <f t="shared" ref="O515:O578" si="52">IF(((IF(C515&gt;0.5,1,0) + IF(D515&gt;0.5,1,0) + K515) = 3), 3,0)</f>
        <v>0</v>
      </c>
      <c r="P515" s="27">
        <f t="shared" ref="P515:P578" si="53">IF(((IF(E515&gt;0.5,1,0) + IF(F515&gt;0.5,1,0) + M515) = 3), 3,0)</f>
        <v>3</v>
      </c>
    </row>
    <row r="516" spans="1:16">
      <c r="A516" s="21">
        <v>38728</v>
      </c>
      <c r="B516" s="19">
        <v>4.5</v>
      </c>
      <c r="C516" s="26">
        <v>0.44</v>
      </c>
      <c r="D516" s="26">
        <v>0.46436781609195404</v>
      </c>
      <c r="E516" s="26">
        <f t="shared" si="48"/>
        <v>0.55000000000000004</v>
      </c>
      <c r="F516" s="26">
        <f t="shared" si="49"/>
        <v>0.53103448275862064</v>
      </c>
      <c r="G516" s="19">
        <v>44</v>
      </c>
      <c r="H516" s="19">
        <v>55</v>
      </c>
      <c r="I516" s="14">
        <v>202</v>
      </c>
      <c r="J516" s="14">
        <v>231</v>
      </c>
      <c r="K516" s="14">
        <v>0</v>
      </c>
      <c r="L516" s="22">
        <f t="shared" si="50"/>
        <v>0.30145593869731802</v>
      </c>
      <c r="M516" s="14">
        <v>1</v>
      </c>
      <c r="N516" s="22">
        <f t="shared" si="51"/>
        <v>0.69367816091954015</v>
      </c>
      <c r="O516" s="27">
        <f t="shared" si="52"/>
        <v>0</v>
      </c>
      <c r="P516" s="27">
        <f t="shared" si="53"/>
        <v>3</v>
      </c>
    </row>
    <row r="517" spans="1:16">
      <c r="A517" s="21">
        <v>38729</v>
      </c>
      <c r="B517" s="19">
        <v>4.4000000000000004</v>
      </c>
      <c r="C517" s="26">
        <v>0.44</v>
      </c>
      <c r="D517" s="26">
        <v>0.46436781609195404</v>
      </c>
      <c r="E517" s="26">
        <f t="shared" si="48"/>
        <v>0.55000000000000004</v>
      </c>
      <c r="F517" s="26">
        <f t="shared" si="49"/>
        <v>0.53103448275862064</v>
      </c>
      <c r="G517" s="19">
        <v>44</v>
      </c>
      <c r="H517" s="19">
        <v>55</v>
      </c>
      <c r="I517" s="14">
        <v>202</v>
      </c>
      <c r="J517" s="14">
        <v>231</v>
      </c>
      <c r="K517" s="14">
        <v>0</v>
      </c>
      <c r="L517" s="22">
        <f t="shared" si="50"/>
        <v>0.30145593869731802</v>
      </c>
      <c r="M517" s="14">
        <v>1</v>
      </c>
      <c r="N517" s="22">
        <f t="shared" si="51"/>
        <v>0.69367816091954015</v>
      </c>
      <c r="O517" s="27">
        <f t="shared" si="52"/>
        <v>0</v>
      </c>
      <c r="P517" s="27">
        <f t="shared" si="53"/>
        <v>3</v>
      </c>
    </row>
    <row r="518" spans="1:16">
      <c r="A518" s="21">
        <v>39083</v>
      </c>
      <c r="B518" s="19">
        <v>4.5999999999999996</v>
      </c>
      <c r="C518" s="26">
        <v>0.44</v>
      </c>
      <c r="D518" s="26">
        <v>0.46436781609195404</v>
      </c>
      <c r="E518" s="26">
        <f t="shared" si="48"/>
        <v>0.55000000000000004</v>
      </c>
      <c r="F518" s="26">
        <f t="shared" si="49"/>
        <v>0.53103448275862064</v>
      </c>
      <c r="G518" s="19">
        <v>44</v>
      </c>
      <c r="H518" s="19">
        <v>55</v>
      </c>
      <c r="I518" s="14">
        <v>202</v>
      </c>
      <c r="J518" s="14">
        <v>231</v>
      </c>
      <c r="K518" s="14">
        <v>0</v>
      </c>
      <c r="L518" s="22">
        <f t="shared" si="50"/>
        <v>0.30145593869731802</v>
      </c>
      <c r="M518" s="14">
        <v>1</v>
      </c>
      <c r="N518" s="22">
        <f t="shared" si="51"/>
        <v>0.69367816091954015</v>
      </c>
      <c r="O518" s="27">
        <f t="shared" si="52"/>
        <v>0</v>
      </c>
      <c r="P518" s="27">
        <f t="shared" si="53"/>
        <v>3</v>
      </c>
    </row>
    <row r="519" spans="1:16">
      <c r="A519" s="21">
        <v>39084</v>
      </c>
      <c r="B519" s="19">
        <v>4.5</v>
      </c>
      <c r="C519" s="26">
        <v>0.49</v>
      </c>
      <c r="D519" s="26">
        <v>0.53563218390804601</v>
      </c>
      <c r="E519" s="26">
        <f t="shared" si="48"/>
        <v>0.49</v>
      </c>
      <c r="F519" s="26">
        <f t="shared" si="49"/>
        <v>0.45517241379310347</v>
      </c>
      <c r="G519" s="19">
        <v>49</v>
      </c>
      <c r="H519" s="19">
        <v>49</v>
      </c>
      <c r="I519" s="14">
        <v>233</v>
      </c>
      <c r="J519" s="14">
        <v>198</v>
      </c>
      <c r="K519" s="14">
        <v>0</v>
      </c>
      <c r="L519" s="22">
        <f t="shared" si="50"/>
        <v>0.34187739463601535</v>
      </c>
      <c r="M519" s="14">
        <v>1</v>
      </c>
      <c r="N519" s="22">
        <f t="shared" si="51"/>
        <v>0.64839080459770115</v>
      </c>
      <c r="O519" s="27">
        <f t="shared" si="52"/>
        <v>0</v>
      </c>
      <c r="P519" s="27">
        <f t="shared" si="53"/>
        <v>0</v>
      </c>
    </row>
    <row r="520" spans="1:16">
      <c r="A520" s="21">
        <v>39085</v>
      </c>
      <c r="B520" s="19">
        <v>4.4000000000000004</v>
      </c>
      <c r="C520" s="26">
        <v>0.49</v>
      </c>
      <c r="D520" s="26">
        <v>0.53563218390804601</v>
      </c>
      <c r="E520" s="26">
        <f t="shared" si="48"/>
        <v>0.49</v>
      </c>
      <c r="F520" s="26">
        <f t="shared" si="49"/>
        <v>0.45517241379310347</v>
      </c>
      <c r="G520" s="19">
        <v>49</v>
      </c>
      <c r="H520" s="19">
        <v>49</v>
      </c>
      <c r="I520" s="14">
        <v>233</v>
      </c>
      <c r="J520" s="14">
        <v>198</v>
      </c>
      <c r="K520" s="14">
        <v>0</v>
      </c>
      <c r="L520" s="22">
        <f t="shared" si="50"/>
        <v>0.34187739463601535</v>
      </c>
      <c r="M520" s="14">
        <v>1</v>
      </c>
      <c r="N520" s="22">
        <f t="shared" si="51"/>
        <v>0.64839080459770115</v>
      </c>
      <c r="O520" s="27">
        <f t="shared" si="52"/>
        <v>0</v>
      </c>
      <c r="P520" s="27">
        <f t="shared" si="53"/>
        <v>0</v>
      </c>
    </row>
    <row r="521" spans="1:16">
      <c r="A521" s="21">
        <v>39086</v>
      </c>
      <c r="B521" s="19">
        <v>4.5</v>
      </c>
      <c r="C521" s="26">
        <v>0.49</v>
      </c>
      <c r="D521" s="26">
        <v>0.53563218390804601</v>
      </c>
      <c r="E521" s="26">
        <f t="shared" si="48"/>
        <v>0.49</v>
      </c>
      <c r="F521" s="26">
        <f t="shared" si="49"/>
        <v>0.45517241379310347</v>
      </c>
      <c r="G521" s="19">
        <v>49</v>
      </c>
      <c r="H521" s="19">
        <v>49</v>
      </c>
      <c r="I521" s="14">
        <v>233</v>
      </c>
      <c r="J521" s="14">
        <v>198</v>
      </c>
      <c r="K521" s="14">
        <v>0</v>
      </c>
      <c r="L521" s="22">
        <f t="shared" si="50"/>
        <v>0.34187739463601535</v>
      </c>
      <c r="M521" s="14">
        <v>1</v>
      </c>
      <c r="N521" s="22">
        <f t="shared" si="51"/>
        <v>0.64839080459770115</v>
      </c>
      <c r="O521" s="27">
        <f t="shared" si="52"/>
        <v>0</v>
      </c>
      <c r="P521" s="27">
        <f t="shared" si="53"/>
        <v>0</v>
      </c>
    </row>
    <row r="522" spans="1:16">
      <c r="A522" s="21">
        <v>39087</v>
      </c>
      <c r="B522" s="19">
        <v>4.4000000000000004</v>
      </c>
      <c r="C522" s="26">
        <v>0.49</v>
      </c>
      <c r="D522" s="26">
        <v>0.53563218390804601</v>
      </c>
      <c r="E522" s="26">
        <f t="shared" si="48"/>
        <v>0.49</v>
      </c>
      <c r="F522" s="26">
        <f t="shared" si="49"/>
        <v>0.45517241379310347</v>
      </c>
      <c r="G522" s="19">
        <v>49</v>
      </c>
      <c r="H522" s="19">
        <v>49</v>
      </c>
      <c r="I522" s="14">
        <v>233</v>
      </c>
      <c r="J522" s="14">
        <v>198</v>
      </c>
      <c r="K522" s="14">
        <v>0</v>
      </c>
      <c r="L522" s="22">
        <f t="shared" si="50"/>
        <v>0.34187739463601535</v>
      </c>
      <c r="M522" s="14">
        <v>1</v>
      </c>
      <c r="N522" s="22">
        <f t="shared" si="51"/>
        <v>0.64839080459770115</v>
      </c>
      <c r="O522" s="27">
        <f t="shared" si="52"/>
        <v>0</v>
      </c>
      <c r="P522" s="27">
        <f t="shared" si="53"/>
        <v>0</v>
      </c>
    </row>
    <row r="523" spans="1:16">
      <c r="A523" s="21">
        <v>39088</v>
      </c>
      <c r="B523" s="19">
        <v>4.5999999999999996</v>
      </c>
      <c r="C523" s="26">
        <v>0.49</v>
      </c>
      <c r="D523" s="26">
        <v>0.53563218390804601</v>
      </c>
      <c r="E523" s="26">
        <f t="shared" si="48"/>
        <v>0.49</v>
      </c>
      <c r="F523" s="26">
        <f t="shared" si="49"/>
        <v>0.45517241379310347</v>
      </c>
      <c r="G523" s="19">
        <v>49</v>
      </c>
      <c r="H523" s="19">
        <v>49</v>
      </c>
      <c r="I523" s="14">
        <v>233</v>
      </c>
      <c r="J523" s="14">
        <v>198</v>
      </c>
      <c r="K523" s="14">
        <v>0</v>
      </c>
      <c r="L523" s="22">
        <f t="shared" si="50"/>
        <v>0.34187739463601535</v>
      </c>
      <c r="M523" s="14">
        <v>1</v>
      </c>
      <c r="N523" s="22">
        <f t="shared" si="51"/>
        <v>0.64839080459770115</v>
      </c>
      <c r="O523" s="27">
        <f t="shared" si="52"/>
        <v>0</v>
      </c>
      <c r="P523" s="27">
        <f t="shared" si="53"/>
        <v>0</v>
      </c>
    </row>
    <row r="524" spans="1:16">
      <c r="A524" s="21">
        <v>39089</v>
      </c>
      <c r="B524" s="19">
        <v>4.7</v>
      </c>
      <c r="C524" s="26">
        <v>0.49</v>
      </c>
      <c r="D524" s="26">
        <v>0.53563218390804601</v>
      </c>
      <c r="E524" s="26">
        <f t="shared" si="48"/>
        <v>0.49</v>
      </c>
      <c r="F524" s="26">
        <f t="shared" si="49"/>
        <v>0.45517241379310347</v>
      </c>
      <c r="G524" s="19">
        <v>49</v>
      </c>
      <c r="H524" s="19">
        <v>49</v>
      </c>
      <c r="I524" s="14">
        <v>233</v>
      </c>
      <c r="J524" s="14">
        <v>198</v>
      </c>
      <c r="K524" s="14">
        <v>0</v>
      </c>
      <c r="L524" s="22">
        <f t="shared" si="50"/>
        <v>0.34187739463601535</v>
      </c>
      <c r="M524" s="14">
        <v>1</v>
      </c>
      <c r="N524" s="22">
        <f t="shared" si="51"/>
        <v>0.64839080459770115</v>
      </c>
      <c r="O524" s="27">
        <f t="shared" si="52"/>
        <v>0</v>
      </c>
      <c r="P524" s="27">
        <f t="shared" si="53"/>
        <v>0</v>
      </c>
    </row>
    <row r="525" spans="1:16">
      <c r="A525" s="21">
        <v>39090</v>
      </c>
      <c r="B525" s="19">
        <v>4.5999999999999996</v>
      </c>
      <c r="C525" s="26">
        <v>0.49</v>
      </c>
      <c r="D525" s="26">
        <v>0.53563218390804601</v>
      </c>
      <c r="E525" s="26">
        <f t="shared" si="48"/>
        <v>0.49</v>
      </c>
      <c r="F525" s="26">
        <f t="shared" si="49"/>
        <v>0.45517241379310347</v>
      </c>
      <c r="G525" s="19">
        <v>49</v>
      </c>
      <c r="H525" s="19">
        <v>49</v>
      </c>
      <c r="I525" s="14">
        <v>233</v>
      </c>
      <c r="J525" s="14">
        <v>198</v>
      </c>
      <c r="K525" s="14">
        <v>0</v>
      </c>
      <c r="L525" s="22">
        <f t="shared" si="50"/>
        <v>0.34187739463601535</v>
      </c>
      <c r="M525" s="14">
        <v>1</v>
      </c>
      <c r="N525" s="22">
        <f t="shared" si="51"/>
        <v>0.64839080459770115</v>
      </c>
      <c r="O525" s="27">
        <f t="shared" si="52"/>
        <v>0</v>
      </c>
      <c r="P525" s="27">
        <f t="shared" si="53"/>
        <v>0</v>
      </c>
    </row>
    <row r="526" spans="1:16">
      <c r="A526" s="21">
        <v>39091</v>
      </c>
      <c r="B526" s="19">
        <v>4.7</v>
      </c>
      <c r="C526" s="26">
        <v>0.49</v>
      </c>
      <c r="D526" s="26">
        <v>0.53563218390804601</v>
      </c>
      <c r="E526" s="26">
        <f t="shared" si="48"/>
        <v>0.49</v>
      </c>
      <c r="F526" s="26">
        <f t="shared" si="49"/>
        <v>0.45517241379310347</v>
      </c>
      <c r="G526" s="19">
        <v>49</v>
      </c>
      <c r="H526" s="19">
        <v>49</v>
      </c>
      <c r="I526" s="14">
        <v>233</v>
      </c>
      <c r="J526" s="14">
        <v>198</v>
      </c>
      <c r="K526" s="14">
        <v>0</v>
      </c>
      <c r="L526" s="22">
        <f t="shared" si="50"/>
        <v>0.34187739463601535</v>
      </c>
      <c r="M526" s="14">
        <v>1</v>
      </c>
      <c r="N526" s="22">
        <f t="shared" si="51"/>
        <v>0.64839080459770115</v>
      </c>
      <c r="O526" s="27">
        <f t="shared" si="52"/>
        <v>0</v>
      </c>
      <c r="P526" s="27">
        <f t="shared" si="53"/>
        <v>0</v>
      </c>
    </row>
    <row r="527" spans="1:16">
      <c r="A527" s="21">
        <v>39092</v>
      </c>
      <c r="B527" s="19">
        <v>4.7</v>
      </c>
      <c r="C527" s="26">
        <v>0.49</v>
      </c>
      <c r="D527" s="26">
        <v>0.53563218390804601</v>
      </c>
      <c r="E527" s="26">
        <f t="shared" si="48"/>
        <v>0.49</v>
      </c>
      <c r="F527" s="26">
        <f t="shared" si="49"/>
        <v>0.45517241379310347</v>
      </c>
      <c r="G527" s="19">
        <v>49</v>
      </c>
      <c r="H527" s="19">
        <v>49</v>
      </c>
      <c r="I527" s="14">
        <v>233</v>
      </c>
      <c r="J527" s="14">
        <v>198</v>
      </c>
      <c r="K527" s="14">
        <v>0</v>
      </c>
      <c r="L527" s="22">
        <f t="shared" si="50"/>
        <v>0.34187739463601535</v>
      </c>
      <c r="M527" s="14">
        <v>1</v>
      </c>
      <c r="N527" s="22">
        <f t="shared" si="51"/>
        <v>0.64839080459770115</v>
      </c>
      <c r="O527" s="27">
        <f t="shared" si="52"/>
        <v>0</v>
      </c>
      <c r="P527" s="27">
        <f t="shared" si="53"/>
        <v>0</v>
      </c>
    </row>
    <row r="528" spans="1:16">
      <c r="A528" s="21">
        <v>39093</v>
      </c>
      <c r="B528" s="19">
        <v>4.7</v>
      </c>
      <c r="C528" s="26">
        <v>0.49</v>
      </c>
      <c r="D528" s="26">
        <v>0.53563218390804601</v>
      </c>
      <c r="E528" s="26">
        <f t="shared" si="48"/>
        <v>0.49</v>
      </c>
      <c r="F528" s="26">
        <f t="shared" si="49"/>
        <v>0.45517241379310347</v>
      </c>
      <c r="G528" s="19">
        <v>49</v>
      </c>
      <c r="H528" s="19">
        <v>49</v>
      </c>
      <c r="I528" s="14">
        <v>233</v>
      </c>
      <c r="J528" s="14">
        <v>198</v>
      </c>
      <c r="K528" s="14">
        <v>0</v>
      </c>
      <c r="L528" s="22">
        <f t="shared" si="50"/>
        <v>0.34187739463601535</v>
      </c>
      <c r="M528" s="14">
        <v>1</v>
      </c>
      <c r="N528" s="22">
        <f t="shared" si="51"/>
        <v>0.64839080459770115</v>
      </c>
      <c r="O528" s="27">
        <f t="shared" si="52"/>
        <v>0</v>
      </c>
      <c r="P528" s="27">
        <f t="shared" si="53"/>
        <v>0</v>
      </c>
    </row>
    <row r="529" spans="1:16">
      <c r="A529" s="21">
        <v>39094</v>
      </c>
      <c r="B529" s="19">
        <v>5</v>
      </c>
      <c r="C529" s="26">
        <v>0.49</v>
      </c>
      <c r="D529" s="26">
        <v>0.53563218390804601</v>
      </c>
      <c r="E529" s="26">
        <f t="shared" si="48"/>
        <v>0.49</v>
      </c>
      <c r="F529" s="26">
        <f t="shared" si="49"/>
        <v>0.45517241379310347</v>
      </c>
      <c r="G529" s="19">
        <v>49</v>
      </c>
      <c r="H529" s="19">
        <v>49</v>
      </c>
      <c r="I529" s="14">
        <v>233</v>
      </c>
      <c r="J529" s="14">
        <v>198</v>
      </c>
      <c r="K529" s="14">
        <v>0</v>
      </c>
      <c r="L529" s="22">
        <f t="shared" si="50"/>
        <v>0.34187739463601535</v>
      </c>
      <c r="M529" s="14">
        <v>1</v>
      </c>
      <c r="N529" s="22">
        <f t="shared" si="51"/>
        <v>0.64839080459770115</v>
      </c>
      <c r="O529" s="27">
        <f t="shared" si="52"/>
        <v>0</v>
      </c>
      <c r="P529" s="27">
        <f t="shared" si="53"/>
        <v>0</v>
      </c>
    </row>
    <row r="530" spans="1:16">
      <c r="A530" s="21">
        <v>39448</v>
      </c>
      <c r="B530" s="19">
        <v>5</v>
      </c>
      <c r="C530" s="26">
        <v>0.49</v>
      </c>
      <c r="D530" s="26">
        <v>0.53563218390804601</v>
      </c>
      <c r="E530" s="26">
        <f t="shared" si="48"/>
        <v>0.49</v>
      </c>
      <c r="F530" s="26">
        <f t="shared" si="49"/>
        <v>0.45517241379310347</v>
      </c>
      <c r="G530" s="19">
        <v>49</v>
      </c>
      <c r="H530" s="19">
        <v>49</v>
      </c>
      <c r="I530" s="14">
        <v>233</v>
      </c>
      <c r="J530" s="14">
        <v>198</v>
      </c>
      <c r="K530" s="14">
        <v>0</v>
      </c>
      <c r="L530" s="22">
        <f t="shared" si="50"/>
        <v>0.34187739463601535</v>
      </c>
      <c r="M530" s="14">
        <v>1</v>
      </c>
      <c r="N530" s="22">
        <f t="shared" si="51"/>
        <v>0.64839080459770115</v>
      </c>
      <c r="O530" s="27">
        <f t="shared" si="52"/>
        <v>0</v>
      </c>
      <c r="P530" s="27">
        <f t="shared" si="53"/>
        <v>0</v>
      </c>
    </row>
    <row r="531" spans="1:16">
      <c r="A531" s="21">
        <v>39449</v>
      </c>
      <c r="B531" s="19">
        <v>4.9000000000000004</v>
      </c>
      <c r="C531" s="26">
        <v>0.49</v>
      </c>
      <c r="D531" s="26">
        <v>0.53563218390804601</v>
      </c>
      <c r="E531" s="26">
        <f t="shared" si="48"/>
        <v>0.49</v>
      </c>
      <c r="F531" s="26">
        <f t="shared" si="49"/>
        <v>0.45517241379310347</v>
      </c>
      <c r="G531" s="19">
        <v>49</v>
      </c>
      <c r="H531" s="19">
        <v>49</v>
      </c>
      <c r="I531" s="14">
        <v>233</v>
      </c>
      <c r="J531" s="14">
        <v>198</v>
      </c>
      <c r="K531" s="14">
        <v>0</v>
      </c>
      <c r="L531" s="22">
        <f t="shared" si="50"/>
        <v>0.34187739463601535</v>
      </c>
      <c r="M531" s="14">
        <v>1</v>
      </c>
      <c r="N531" s="22">
        <f t="shared" si="51"/>
        <v>0.64839080459770115</v>
      </c>
      <c r="O531" s="27">
        <f t="shared" si="52"/>
        <v>0</v>
      </c>
      <c r="P531" s="27">
        <f t="shared" si="53"/>
        <v>0</v>
      </c>
    </row>
    <row r="532" spans="1:16">
      <c r="A532" s="21">
        <v>39450</v>
      </c>
      <c r="B532" s="19">
        <v>5.0999999999999996</v>
      </c>
      <c r="C532" s="26">
        <v>0.49</v>
      </c>
      <c r="D532" s="26">
        <v>0.53563218390804601</v>
      </c>
      <c r="E532" s="26">
        <f t="shared" si="48"/>
        <v>0.49</v>
      </c>
      <c r="F532" s="26">
        <f t="shared" si="49"/>
        <v>0.45517241379310347</v>
      </c>
      <c r="G532" s="19">
        <v>49</v>
      </c>
      <c r="H532" s="19">
        <v>49</v>
      </c>
      <c r="I532" s="14">
        <v>233</v>
      </c>
      <c r="J532" s="14">
        <v>198</v>
      </c>
      <c r="K532" s="14">
        <v>0</v>
      </c>
      <c r="L532" s="22">
        <f t="shared" si="50"/>
        <v>0.34187739463601535</v>
      </c>
      <c r="M532" s="14">
        <v>1</v>
      </c>
      <c r="N532" s="22">
        <f t="shared" si="51"/>
        <v>0.64839080459770115</v>
      </c>
      <c r="O532" s="27">
        <f t="shared" si="52"/>
        <v>0</v>
      </c>
      <c r="P532" s="27">
        <f t="shared" si="53"/>
        <v>0</v>
      </c>
    </row>
    <row r="533" spans="1:16">
      <c r="A533" s="21">
        <v>39451</v>
      </c>
      <c r="B533" s="19">
        <v>5</v>
      </c>
      <c r="C533" s="26">
        <v>0.49</v>
      </c>
      <c r="D533" s="26">
        <v>0.53563218390804601</v>
      </c>
      <c r="E533" s="26">
        <f t="shared" si="48"/>
        <v>0.49</v>
      </c>
      <c r="F533" s="26">
        <f t="shared" si="49"/>
        <v>0.45517241379310347</v>
      </c>
      <c r="G533" s="19">
        <v>49</v>
      </c>
      <c r="H533" s="19">
        <v>49</v>
      </c>
      <c r="I533" s="14">
        <v>233</v>
      </c>
      <c r="J533" s="14">
        <v>198</v>
      </c>
      <c r="K533" s="14">
        <v>0</v>
      </c>
      <c r="L533" s="22">
        <f t="shared" si="50"/>
        <v>0.34187739463601535</v>
      </c>
      <c r="M533" s="14">
        <v>1</v>
      </c>
      <c r="N533" s="22">
        <f t="shared" si="51"/>
        <v>0.64839080459770115</v>
      </c>
      <c r="O533" s="27">
        <f t="shared" si="52"/>
        <v>0</v>
      </c>
      <c r="P533" s="27">
        <f t="shared" si="53"/>
        <v>0</v>
      </c>
    </row>
    <row r="534" spans="1:16">
      <c r="A534" s="21">
        <v>39452</v>
      </c>
      <c r="B534" s="19">
        <v>5.4</v>
      </c>
      <c r="C534" s="26">
        <v>0.49</v>
      </c>
      <c r="D534" s="26">
        <v>0.53563218390804601</v>
      </c>
      <c r="E534" s="26">
        <f t="shared" si="48"/>
        <v>0.49</v>
      </c>
      <c r="F534" s="26">
        <f t="shared" si="49"/>
        <v>0.45517241379310347</v>
      </c>
      <c r="G534" s="19">
        <v>49</v>
      </c>
      <c r="H534" s="19">
        <v>49</v>
      </c>
      <c r="I534" s="14">
        <v>233</v>
      </c>
      <c r="J534" s="14">
        <v>198</v>
      </c>
      <c r="K534" s="14">
        <v>0</v>
      </c>
      <c r="L534" s="22">
        <f t="shared" si="50"/>
        <v>0.34187739463601535</v>
      </c>
      <c r="M534" s="14">
        <v>1</v>
      </c>
      <c r="N534" s="22">
        <f t="shared" si="51"/>
        <v>0.64839080459770115</v>
      </c>
      <c r="O534" s="27">
        <f t="shared" si="52"/>
        <v>0</v>
      </c>
      <c r="P534" s="27">
        <f t="shared" si="53"/>
        <v>0</v>
      </c>
    </row>
    <row r="535" spans="1:16">
      <c r="A535" s="21">
        <v>39453</v>
      </c>
      <c r="B535" s="19">
        <v>5.6</v>
      </c>
      <c r="C535" s="26">
        <v>0.49</v>
      </c>
      <c r="D535" s="26">
        <v>0.53563218390804601</v>
      </c>
      <c r="E535" s="26">
        <f t="shared" si="48"/>
        <v>0.49</v>
      </c>
      <c r="F535" s="26">
        <f t="shared" si="49"/>
        <v>0.45517241379310347</v>
      </c>
      <c r="G535" s="19">
        <v>49</v>
      </c>
      <c r="H535" s="19">
        <v>49</v>
      </c>
      <c r="I535" s="14">
        <v>233</v>
      </c>
      <c r="J535" s="14">
        <v>198</v>
      </c>
      <c r="K535" s="14">
        <v>0</v>
      </c>
      <c r="L535" s="22">
        <f t="shared" si="50"/>
        <v>0.34187739463601535</v>
      </c>
      <c r="M535" s="14">
        <v>1</v>
      </c>
      <c r="N535" s="22">
        <f t="shared" si="51"/>
        <v>0.64839080459770115</v>
      </c>
      <c r="O535" s="27">
        <f t="shared" si="52"/>
        <v>0</v>
      </c>
      <c r="P535" s="27">
        <f t="shared" si="53"/>
        <v>0</v>
      </c>
    </row>
    <row r="536" spans="1:16">
      <c r="A536" s="21">
        <v>39454</v>
      </c>
      <c r="B536" s="19">
        <v>5.8</v>
      </c>
      <c r="C536" s="26">
        <v>0.49</v>
      </c>
      <c r="D536" s="26">
        <v>0.53563218390804601</v>
      </c>
      <c r="E536" s="26">
        <f t="shared" si="48"/>
        <v>0.49</v>
      </c>
      <c r="F536" s="26">
        <f t="shared" si="49"/>
        <v>0.45517241379310347</v>
      </c>
      <c r="G536" s="19">
        <v>49</v>
      </c>
      <c r="H536" s="19">
        <v>49</v>
      </c>
      <c r="I536" s="14">
        <v>233</v>
      </c>
      <c r="J536" s="14">
        <v>198</v>
      </c>
      <c r="K536" s="14">
        <v>0</v>
      </c>
      <c r="L536" s="22">
        <f t="shared" si="50"/>
        <v>0.34187739463601535</v>
      </c>
      <c r="M536" s="14">
        <v>1</v>
      </c>
      <c r="N536" s="22">
        <f t="shared" si="51"/>
        <v>0.64839080459770115</v>
      </c>
      <c r="O536" s="27">
        <f t="shared" si="52"/>
        <v>0</v>
      </c>
      <c r="P536" s="27">
        <f t="shared" si="53"/>
        <v>0</v>
      </c>
    </row>
    <row r="537" spans="1:16">
      <c r="A537" s="21">
        <v>39455</v>
      </c>
      <c r="B537" s="19">
        <v>6.1</v>
      </c>
      <c r="C537" s="26">
        <v>0.49</v>
      </c>
      <c r="D537" s="26">
        <v>0.53563218390804601</v>
      </c>
      <c r="E537" s="26">
        <f t="shared" si="48"/>
        <v>0.49</v>
      </c>
      <c r="F537" s="26">
        <f t="shared" si="49"/>
        <v>0.45517241379310347</v>
      </c>
      <c r="G537" s="19">
        <v>49</v>
      </c>
      <c r="H537" s="19">
        <v>49</v>
      </c>
      <c r="I537" s="14">
        <v>233</v>
      </c>
      <c r="J537" s="14">
        <v>198</v>
      </c>
      <c r="K537" s="14">
        <v>0</v>
      </c>
      <c r="L537" s="22">
        <f t="shared" si="50"/>
        <v>0.34187739463601535</v>
      </c>
      <c r="M537" s="14">
        <v>1</v>
      </c>
      <c r="N537" s="22">
        <f t="shared" si="51"/>
        <v>0.64839080459770115</v>
      </c>
      <c r="O537" s="27">
        <f t="shared" si="52"/>
        <v>0</v>
      </c>
      <c r="P537" s="27">
        <f t="shared" si="53"/>
        <v>0</v>
      </c>
    </row>
    <row r="538" spans="1:16">
      <c r="A538" s="21">
        <v>39456</v>
      </c>
      <c r="B538" s="19">
        <v>6.1</v>
      </c>
      <c r="C538" s="26">
        <v>0.49</v>
      </c>
      <c r="D538" s="26">
        <v>0.53563218390804601</v>
      </c>
      <c r="E538" s="26">
        <f t="shared" si="48"/>
        <v>0.49</v>
      </c>
      <c r="F538" s="26">
        <f t="shared" si="49"/>
        <v>0.45517241379310347</v>
      </c>
      <c r="G538" s="19">
        <v>49</v>
      </c>
      <c r="H538" s="19">
        <v>49</v>
      </c>
      <c r="I538" s="14">
        <v>233</v>
      </c>
      <c r="J538" s="14">
        <v>198</v>
      </c>
      <c r="K538" s="14">
        <v>0</v>
      </c>
      <c r="L538" s="22">
        <f t="shared" si="50"/>
        <v>0.34187739463601535</v>
      </c>
      <c r="M538" s="14">
        <v>1</v>
      </c>
      <c r="N538" s="22">
        <f t="shared" si="51"/>
        <v>0.64839080459770115</v>
      </c>
      <c r="O538" s="27">
        <f t="shared" si="52"/>
        <v>0</v>
      </c>
      <c r="P538" s="27">
        <f t="shared" si="53"/>
        <v>0</v>
      </c>
    </row>
    <row r="539" spans="1:16">
      <c r="A539" s="21">
        <v>39457</v>
      </c>
      <c r="B539" s="19">
        <v>6.5</v>
      </c>
      <c r="C539" s="26">
        <v>0.49</v>
      </c>
      <c r="D539" s="26">
        <v>0.53563218390804601</v>
      </c>
      <c r="E539" s="26">
        <f t="shared" si="48"/>
        <v>0.49</v>
      </c>
      <c r="F539" s="26">
        <f t="shared" si="49"/>
        <v>0.45517241379310347</v>
      </c>
      <c r="G539" s="19">
        <v>49</v>
      </c>
      <c r="H539" s="19">
        <v>49</v>
      </c>
      <c r="I539" s="14">
        <v>233</v>
      </c>
      <c r="J539" s="14">
        <v>198</v>
      </c>
      <c r="K539" s="14">
        <v>0</v>
      </c>
      <c r="L539" s="22">
        <f t="shared" si="50"/>
        <v>0.34187739463601535</v>
      </c>
      <c r="M539" s="14">
        <v>1</v>
      </c>
      <c r="N539" s="22">
        <f t="shared" si="51"/>
        <v>0.64839080459770115</v>
      </c>
      <c r="O539" s="27">
        <f t="shared" si="52"/>
        <v>0</v>
      </c>
      <c r="P539" s="27">
        <f t="shared" si="53"/>
        <v>0</v>
      </c>
    </row>
    <row r="540" spans="1:16">
      <c r="A540" s="21">
        <v>39458</v>
      </c>
      <c r="B540" s="19">
        <v>6.8</v>
      </c>
      <c r="C540" s="26">
        <v>0.49</v>
      </c>
      <c r="D540" s="26">
        <v>0.53563218390804601</v>
      </c>
      <c r="E540" s="26">
        <f t="shared" si="48"/>
        <v>0.49</v>
      </c>
      <c r="F540" s="26">
        <f t="shared" si="49"/>
        <v>0.45517241379310347</v>
      </c>
      <c r="G540" s="19">
        <v>49</v>
      </c>
      <c r="H540" s="19">
        <v>49</v>
      </c>
      <c r="I540" s="14">
        <v>233</v>
      </c>
      <c r="J540" s="14">
        <v>198</v>
      </c>
      <c r="K540" s="14">
        <v>0</v>
      </c>
      <c r="L540" s="22">
        <f t="shared" si="50"/>
        <v>0.34187739463601535</v>
      </c>
      <c r="M540" s="14">
        <v>1</v>
      </c>
      <c r="N540" s="22">
        <f t="shared" si="51"/>
        <v>0.64839080459770115</v>
      </c>
      <c r="O540" s="27">
        <f t="shared" si="52"/>
        <v>0</v>
      </c>
      <c r="P540" s="27">
        <f t="shared" si="53"/>
        <v>0</v>
      </c>
    </row>
    <row r="541" spans="1:16">
      <c r="A541" s="21">
        <v>39459</v>
      </c>
      <c r="B541" s="19">
        <v>7.3</v>
      </c>
      <c r="C541" s="26">
        <v>0.49</v>
      </c>
      <c r="D541" s="26">
        <v>0.53563218390804601</v>
      </c>
      <c r="E541" s="26">
        <f t="shared" si="48"/>
        <v>0.49</v>
      </c>
      <c r="F541" s="26">
        <f t="shared" si="49"/>
        <v>0.45517241379310347</v>
      </c>
      <c r="G541" s="19">
        <v>49</v>
      </c>
      <c r="H541" s="19">
        <v>49</v>
      </c>
      <c r="I541" s="14">
        <v>233</v>
      </c>
      <c r="J541" s="14">
        <v>198</v>
      </c>
      <c r="K541" s="14">
        <v>0</v>
      </c>
      <c r="L541" s="22">
        <f t="shared" si="50"/>
        <v>0.34187739463601535</v>
      </c>
      <c r="M541" s="14">
        <v>1</v>
      </c>
      <c r="N541" s="22">
        <f t="shared" si="51"/>
        <v>0.64839080459770115</v>
      </c>
      <c r="O541" s="27">
        <f t="shared" si="52"/>
        <v>0</v>
      </c>
      <c r="P541" s="27">
        <f t="shared" si="53"/>
        <v>0</v>
      </c>
    </row>
    <row r="542" spans="1:16">
      <c r="A542" s="21">
        <v>39814</v>
      </c>
      <c r="B542" s="19">
        <v>7.8</v>
      </c>
      <c r="C542" s="26">
        <v>0.49</v>
      </c>
      <c r="D542" s="26">
        <v>0.53563218390804601</v>
      </c>
      <c r="E542" s="26">
        <f t="shared" si="48"/>
        <v>0.49</v>
      </c>
      <c r="F542" s="26">
        <f t="shared" si="49"/>
        <v>0.45517241379310347</v>
      </c>
      <c r="G542" s="19">
        <v>49</v>
      </c>
      <c r="H542" s="19">
        <v>49</v>
      </c>
      <c r="I542" s="14">
        <v>233</v>
      </c>
      <c r="J542" s="14">
        <v>198</v>
      </c>
      <c r="K542" s="14">
        <v>1</v>
      </c>
      <c r="L542" s="22">
        <f t="shared" si="50"/>
        <v>0.67521072796934867</v>
      </c>
      <c r="M542" s="14">
        <v>0</v>
      </c>
      <c r="N542" s="22">
        <f t="shared" si="51"/>
        <v>0.31505747126436784</v>
      </c>
      <c r="O542" s="27">
        <f t="shared" si="52"/>
        <v>0</v>
      </c>
      <c r="P542" s="27">
        <f t="shared" si="53"/>
        <v>0</v>
      </c>
    </row>
    <row r="543" spans="1:16">
      <c r="A543" s="21">
        <v>39815</v>
      </c>
      <c r="B543" s="19">
        <v>8.3000000000000007</v>
      </c>
      <c r="C543" s="26">
        <v>0.56999999999999995</v>
      </c>
      <c r="D543" s="26">
        <v>0.58850574712643677</v>
      </c>
      <c r="E543" s="26">
        <f t="shared" si="48"/>
        <v>0.41</v>
      </c>
      <c r="F543" s="26">
        <f t="shared" si="49"/>
        <v>0.4091954022988506</v>
      </c>
      <c r="G543" s="19">
        <v>57</v>
      </c>
      <c r="H543" s="19">
        <v>41</v>
      </c>
      <c r="I543" s="14">
        <v>256</v>
      </c>
      <c r="J543" s="14">
        <v>178</v>
      </c>
      <c r="K543" s="14">
        <v>1</v>
      </c>
      <c r="L543" s="22">
        <f t="shared" si="50"/>
        <v>0.71950191570881217</v>
      </c>
      <c r="M543" s="14">
        <v>0</v>
      </c>
      <c r="N543" s="22">
        <f t="shared" si="51"/>
        <v>0.27306513409961686</v>
      </c>
      <c r="O543" s="27">
        <f t="shared" si="52"/>
        <v>3</v>
      </c>
      <c r="P543" s="27">
        <f t="shared" si="53"/>
        <v>0</v>
      </c>
    </row>
    <row r="544" spans="1:16">
      <c r="A544" s="21">
        <v>39816</v>
      </c>
      <c r="B544" s="19">
        <v>8.6999999999999993</v>
      </c>
      <c r="C544" s="26">
        <v>0.56999999999999995</v>
      </c>
      <c r="D544" s="26">
        <v>0.58850574712643677</v>
      </c>
      <c r="E544" s="26">
        <f t="shared" si="48"/>
        <v>0.41</v>
      </c>
      <c r="F544" s="26">
        <f t="shared" si="49"/>
        <v>0.4091954022988506</v>
      </c>
      <c r="G544" s="19">
        <v>57</v>
      </c>
      <c r="H544" s="19">
        <v>41</v>
      </c>
      <c r="I544" s="14">
        <v>256</v>
      </c>
      <c r="J544" s="14">
        <v>178</v>
      </c>
      <c r="K544" s="14">
        <v>1</v>
      </c>
      <c r="L544" s="22">
        <f t="shared" si="50"/>
        <v>0.71950191570881217</v>
      </c>
      <c r="M544" s="14">
        <v>0</v>
      </c>
      <c r="N544" s="22">
        <f t="shared" si="51"/>
        <v>0.27306513409961686</v>
      </c>
      <c r="O544" s="27">
        <f t="shared" si="52"/>
        <v>3</v>
      </c>
      <c r="P544" s="27">
        <f t="shared" si="53"/>
        <v>0</v>
      </c>
    </row>
    <row r="545" spans="1:16">
      <c r="A545" s="21">
        <v>39817</v>
      </c>
      <c r="B545" s="19">
        <v>9</v>
      </c>
      <c r="C545" s="26">
        <v>0.56999999999999995</v>
      </c>
      <c r="D545" s="26">
        <v>0.58850574712643677</v>
      </c>
      <c r="E545" s="26">
        <f t="shared" si="48"/>
        <v>0.41</v>
      </c>
      <c r="F545" s="26">
        <f t="shared" si="49"/>
        <v>0.4091954022988506</v>
      </c>
      <c r="G545" s="19">
        <v>57</v>
      </c>
      <c r="H545" s="19">
        <v>41</v>
      </c>
      <c r="I545" s="14">
        <v>256</v>
      </c>
      <c r="J545" s="14">
        <v>178</v>
      </c>
      <c r="K545" s="14">
        <v>1</v>
      </c>
      <c r="L545" s="22">
        <f t="shared" si="50"/>
        <v>0.71950191570881217</v>
      </c>
      <c r="M545" s="14">
        <v>0</v>
      </c>
      <c r="N545" s="22">
        <f t="shared" si="51"/>
        <v>0.27306513409961686</v>
      </c>
      <c r="O545" s="27">
        <f t="shared" si="52"/>
        <v>3</v>
      </c>
      <c r="P545" s="27">
        <f t="shared" si="53"/>
        <v>0</v>
      </c>
    </row>
    <row r="546" spans="1:16">
      <c r="A546" s="21">
        <v>39818</v>
      </c>
      <c r="B546" s="19">
        <v>9.4</v>
      </c>
      <c r="C546" s="26">
        <v>0.56999999999999995</v>
      </c>
      <c r="D546" s="26">
        <v>0.58850574712643677</v>
      </c>
      <c r="E546" s="26">
        <f t="shared" si="48"/>
        <v>0.41</v>
      </c>
      <c r="F546" s="26">
        <f t="shared" si="49"/>
        <v>0.4091954022988506</v>
      </c>
      <c r="G546" s="19">
        <v>57</v>
      </c>
      <c r="H546" s="19">
        <v>41</v>
      </c>
      <c r="I546" s="14">
        <v>256</v>
      </c>
      <c r="J546" s="14">
        <v>178</v>
      </c>
      <c r="K546" s="14">
        <v>1</v>
      </c>
      <c r="L546" s="22">
        <f t="shared" si="50"/>
        <v>0.71950191570881217</v>
      </c>
      <c r="M546" s="14">
        <v>0</v>
      </c>
      <c r="N546" s="22">
        <f t="shared" si="51"/>
        <v>0.27306513409961686</v>
      </c>
      <c r="O546" s="27">
        <f t="shared" si="52"/>
        <v>3</v>
      </c>
      <c r="P546" s="27">
        <f t="shared" si="53"/>
        <v>0</v>
      </c>
    </row>
    <row r="547" spans="1:16">
      <c r="A547" s="21">
        <v>39819</v>
      </c>
      <c r="B547" s="19">
        <v>9.5</v>
      </c>
      <c r="C547" s="26">
        <v>0.56999999999999995</v>
      </c>
      <c r="D547" s="26">
        <v>0.58850574712643677</v>
      </c>
      <c r="E547" s="26">
        <f t="shared" si="48"/>
        <v>0.41</v>
      </c>
      <c r="F547" s="26">
        <f t="shared" si="49"/>
        <v>0.4091954022988506</v>
      </c>
      <c r="G547" s="19">
        <v>57</v>
      </c>
      <c r="H547" s="19">
        <v>41</v>
      </c>
      <c r="I547" s="14">
        <v>256</v>
      </c>
      <c r="J547" s="14">
        <v>178</v>
      </c>
      <c r="K547" s="14">
        <v>1</v>
      </c>
      <c r="L547" s="22">
        <f t="shared" si="50"/>
        <v>0.71950191570881217</v>
      </c>
      <c r="M547" s="14">
        <v>0</v>
      </c>
      <c r="N547" s="22">
        <f t="shared" si="51"/>
        <v>0.27306513409961686</v>
      </c>
      <c r="O547" s="27">
        <f t="shared" si="52"/>
        <v>3</v>
      </c>
      <c r="P547" s="27">
        <f t="shared" si="53"/>
        <v>0</v>
      </c>
    </row>
    <row r="548" spans="1:16">
      <c r="A548" s="21">
        <v>39820</v>
      </c>
      <c r="B548" s="19">
        <v>9.5</v>
      </c>
      <c r="C548" s="26">
        <v>0.56999999999999995</v>
      </c>
      <c r="D548" s="26">
        <v>0.58850574712643677</v>
      </c>
      <c r="E548" s="26">
        <f t="shared" si="48"/>
        <v>0.41</v>
      </c>
      <c r="F548" s="26">
        <f t="shared" si="49"/>
        <v>0.4091954022988506</v>
      </c>
      <c r="G548" s="19">
        <v>57</v>
      </c>
      <c r="H548" s="19">
        <v>41</v>
      </c>
      <c r="I548" s="14">
        <v>256</v>
      </c>
      <c r="J548" s="14">
        <v>178</v>
      </c>
      <c r="K548" s="14">
        <v>1</v>
      </c>
      <c r="L548" s="22">
        <f t="shared" si="50"/>
        <v>0.71950191570881217</v>
      </c>
      <c r="M548" s="14">
        <v>0</v>
      </c>
      <c r="N548" s="22">
        <f t="shared" si="51"/>
        <v>0.27306513409961686</v>
      </c>
      <c r="O548" s="27">
        <f t="shared" si="52"/>
        <v>3</v>
      </c>
      <c r="P548" s="27">
        <f t="shared" si="53"/>
        <v>0</v>
      </c>
    </row>
    <row r="549" spans="1:16">
      <c r="A549" s="21">
        <v>39821</v>
      </c>
      <c r="B549" s="19">
        <v>9.6</v>
      </c>
      <c r="C549" s="26">
        <v>0.56999999999999995</v>
      </c>
      <c r="D549" s="26">
        <v>0.58850574712643677</v>
      </c>
      <c r="E549" s="26">
        <f t="shared" si="48"/>
        <v>0.41</v>
      </c>
      <c r="F549" s="26">
        <f t="shared" si="49"/>
        <v>0.4091954022988506</v>
      </c>
      <c r="G549" s="19">
        <v>57</v>
      </c>
      <c r="H549" s="19">
        <v>41</v>
      </c>
      <c r="I549" s="14">
        <v>256</v>
      </c>
      <c r="J549" s="14">
        <v>178</v>
      </c>
      <c r="K549" s="14">
        <v>1</v>
      </c>
      <c r="L549" s="22">
        <f t="shared" si="50"/>
        <v>0.71950191570881217</v>
      </c>
      <c r="M549" s="14">
        <v>0</v>
      </c>
      <c r="N549" s="22">
        <f t="shared" si="51"/>
        <v>0.27306513409961686</v>
      </c>
      <c r="O549" s="27">
        <f t="shared" si="52"/>
        <v>3</v>
      </c>
      <c r="P549" s="27">
        <f t="shared" si="53"/>
        <v>0</v>
      </c>
    </row>
    <row r="550" spans="1:16">
      <c r="A550" s="21">
        <v>39822</v>
      </c>
      <c r="B550" s="19">
        <v>9.8000000000000007</v>
      </c>
      <c r="C550" s="26">
        <v>0.56999999999999995</v>
      </c>
      <c r="D550" s="26">
        <v>0.58850574712643677</v>
      </c>
      <c r="E550" s="26">
        <f t="shared" si="48"/>
        <v>0.41</v>
      </c>
      <c r="F550" s="26">
        <f t="shared" si="49"/>
        <v>0.4091954022988506</v>
      </c>
      <c r="G550" s="19">
        <v>57</v>
      </c>
      <c r="H550" s="19">
        <v>41</v>
      </c>
      <c r="I550" s="14">
        <v>256</v>
      </c>
      <c r="J550" s="14">
        <v>178</v>
      </c>
      <c r="K550" s="14">
        <v>1</v>
      </c>
      <c r="L550" s="22">
        <f t="shared" si="50"/>
        <v>0.71950191570881217</v>
      </c>
      <c r="M550" s="14">
        <v>0</v>
      </c>
      <c r="N550" s="22">
        <f t="shared" si="51"/>
        <v>0.27306513409961686</v>
      </c>
      <c r="O550" s="27">
        <f t="shared" si="52"/>
        <v>3</v>
      </c>
      <c r="P550" s="27">
        <f t="shared" si="53"/>
        <v>0</v>
      </c>
    </row>
    <row r="551" spans="1:16">
      <c r="A551" s="21">
        <v>39823</v>
      </c>
      <c r="B551" s="19">
        <v>10</v>
      </c>
      <c r="C551" s="26">
        <v>0.56999999999999995</v>
      </c>
      <c r="D551" s="26">
        <v>0.58850574712643677</v>
      </c>
      <c r="E551" s="26">
        <f t="shared" si="48"/>
        <v>0.41</v>
      </c>
      <c r="F551" s="26">
        <f t="shared" si="49"/>
        <v>0.4091954022988506</v>
      </c>
      <c r="G551" s="19">
        <v>57</v>
      </c>
      <c r="H551" s="19">
        <v>41</v>
      </c>
      <c r="I551" s="14">
        <v>256</v>
      </c>
      <c r="J551" s="14">
        <v>178</v>
      </c>
      <c r="K551" s="14">
        <v>1</v>
      </c>
      <c r="L551" s="22">
        <f t="shared" si="50"/>
        <v>0.71950191570881217</v>
      </c>
      <c r="M551" s="14">
        <v>0</v>
      </c>
      <c r="N551" s="22">
        <f t="shared" si="51"/>
        <v>0.27306513409961686</v>
      </c>
      <c r="O551" s="27">
        <f t="shared" si="52"/>
        <v>3</v>
      </c>
      <c r="P551" s="27">
        <f t="shared" si="53"/>
        <v>0</v>
      </c>
    </row>
    <row r="552" spans="1:16">
      <c r="A552" s="21">
        <v>39824</v>
      </c>
      <c r="B552" s="19">
        <v>9.9</v>
      </c>
      <c r="C552" s="26">
        <v>0.56999999999999995</v>
      </c>
      <c r="D552" s="26">
        <v>0.58850574712643677</v>
      </c>
      <c r="E552" s="26">
        <f t="shared" si="48"/>
        <v>0.41</v>
      </c>
      <c r="F552" s="26">
        <f t="shared" si="49"/>
        <v>0.4091954022988506</v>
      </c>
      <c r="G552" s="19">
        <v>57</v>
      </c>
      <c r="H552" s="19">
        <v>41</v>
      </c>
      <c r="I552" s="14">
        <v>256</v>
      </c>
      <c r="J552" s="14">
        <v>178</v>
      </c>
      <c r="K552" s="14">
        <v>1</v>
      </c>
      <c r="L552" s="22">
        <f t="shared" si="50"/>
        <v>0.71950191570881217</v>
      </c>
      <c r="M552" s="14">
        <v>0</v>
      </c>
      <c r="N552" s="22">
        <f t="shared" si="51"/>
        <v>0.27306513409961686</v>
      </c>
      <c r="O552" s="27">
        <f t="shared" si="52"/>
        <v>3</v>
      </c>
      <c r="P552" s="27">
        <f t="shared" si="53"/>
        <v>0</v>
      </c>
    </row>
    <row r="553" spans="1:16">
      <c r="A553" s="21">
        <v>39825</v>
      </c>
      <c r="B553" s="19">
        <v>9.9</v>
      </c>
      <c r="C553" s="26">
        <v>0.56999999999999995</v>
      </c>
      <c r="D553" s="26">
        <v>0.58850574712643677</v>
      </c>
      <c r="E553" s="26">
        <f t="shared" si="48"/>
        <v>0.41</v>
      </c>
      <c r="F553" s="26">
        <f t="shared" si="49"/>
        <v>0.4091954022988506</v>
      </c>
      <c r="G553" s="19">
        <v>57</v>
      </c>
      <c r="H553" s="19">
        <v>41</v>
      </c>
      <c r="I553" s="14">
        <v>256</v>
      </c>
      <c r="J553" s="14">
        <v>178</v>
      </c>
      <c r="K553" s="14">
        <v>1</v>
      </c>
      <c r="L553" s="22">
        <f t="shared" si="50"/>
        <v>0.71950191570881217</v>
      </c>
      <c r="M553" s="14">
        <v>0</v>
      </c>
      <c r="N553" s="22">
        <f t="shared" si="51"/>
        <v>0.27306513409961686</v>
      </c>
      <c r="O553" s="27">
        <f t="shared" si="52"/>
        <v>3</v>
      </c>
      <c r="P553" s="27">
        <f t="shared" si="53"/>
        <v>0</v>
      </c>
    </row>
    <row r="554" spans="1:16">
      <c r="A554" s="21">
        <v>40179</v>
      </c>
      <c r="B554" s="19">
        <v>9.6999999999999993</v>
      </c>
      <c r="C554" s="26">
        <v>0.56999999999999995</v>
      </c>
      <c r="D554" s="26">
        <v>0.58850574712643677</v>
      </c>
      <c r="E554" s="26">
        <f t="shared" si="48"/>
        <v>0.41</v>
      </c>
      <c r="F554" s="26">
        <f t="shared" si="49"/>
        <v>0.4091954022988506</v>
      </c>
      <c r="G554" s="19">
        <v>57</v>
      </c>
      <c r="H554" s="19">
        <v>41</v>
      </c>
      <c r="I554" s="14">
        <v>256</v>
      </c>
      <c r="J554" s="14">
        <v>178</v>
      </c>
      <c r="K554" s="14">
        <v>1</v>
      </c>
      <c r="L554" s="22">
        <f t="shared" si="50"/>
        <v>0.71950191570881217</v>
      </c>
      <c r="M554" s="14">
        <v>0</v>
      </c>
      <c r="N554" s="22">
        <f t="shared" si="51"/>
        <v>0.27306513409961686</v>
      </c>
      <c r="O554" s="27">
        <f t="shared" si="52"/>
        <v>3</v>
      </c>
      <c r="P554" s="27">
        <f t="shared" si="53"/>
        <v>0</v>
      </c>
    </row>
    <row r="555" spans="1:16">
      <c r="A555" s="21">
        <v>40180</v>
      </c>
      <c r="B555" s="19">
        <v>9.8000000000000007</v>
      </c>
      <c r="C555" s="26">
        <v>0.56999999999999995</v>
      </c>
      <c r="D555" s="26">
        <v>0.58850574712643677</v>
      </c>
      <c r="E555" s="26">
        <f t="shared" si="48"/>
        <v>0.41</v>
      </c>
      <c r="F555" s="26">
        <f t="shared" si="49"/>
        <v>0.4091954022988506</v>
      </c>
      <c r="G555" s="19">
        <v>57</v>
      </c>
      <c r="H555" s="19">
        <v>41</v>
      </c>
      <c r="I555" s="14">
        <v>256</v>
      </c>
      <c r="J555" s="14">
        <v>178</v>
      </c>
      <c r="K555" s="14">
        <v>1</v>
      </c>
      <c r="L555" s="22">
        <f t="shared" si="50"/>
        <v>0.71950191570881217</v>
      </c>
      <c r="M555" s="14">
        <v>0</v>
      </c>
      <c r="N555" s="22">
        <f t="shared" si="51"/>
        <v>0.27306513409961686</v>
      </c>
      <c r="O555" s="27">
        <f t="shared" si="52"/>
        <v>3</v>
      </c>
      <c r="P555" s="27">
        <f t="shared" si="53"/>
        <v>0</v>
      </c>
    </row>
    <row r="556" spans="1:16">
      <c r="A556" s="21">
        <v>40181</v>
      </c>
      <c r="B556" s="19">
        <v>9.9</v>
      </c>
      <c r="C556" s="26">
        <v>0.56999999999999995</v>
      </c>
      <c r="D556" s="26">
        <v>0.58850574712643677</v>
      </c>
      <c r="E556" s="26">
        <f t="shared" si="48"/>
        <v>0.41</v>
      </c>
      <c r="F556" s="26">
        <f t="shared" si="49"/>
        <v>0.4091954022988506</v>
      </c>
      <c r="G556" s="19">
        <v>57</v>
      </c>
      <c r="H556" s="19">
        <v>41</v>
      </c>
      <c r="I556" s="14">
        <v>256</v>
      </c>
      <c r="J556" s="14">
        <v>178</v>
      </c>
      <c r="K556" s="14">
        <v>1</v>
      </c>
      <c r="L556" s="22">
        <f t="shared" si="50"/>
        <v>0.71950191570881217</v>
      </c>
      <c r="M556" s="14">
        <v>0</v>
      </c>
      <c r="N556" s="22">
        <f t="shared" si="51"/>
        <v>0.27306513409961686</v>
      </c>
      <c r="O556" s="27">
        <f t="shared" si="52"/>
        <v>3</v>
      </c>
      <c r="P556" s="27">
        <f t="shared" si="53"/>
        <v>0</v>
      </c>
    </row>
    <row r="557" spans="1:16">
      <c r="A557" s="21">
        <v>40182</v>
      </c>
      <c r="B557" s="19">
        <v>9.9</v>
      </c>
      <c r="C557" s="26">
        <v>0.56999999999999995</v>
      </c>
      <c r="D557" s="26">
        <v>0.58850574712643677</v>
      </c>
      <c r="E557" s="26">
        <f t="shared" si="48"/>
        <v>0.41</v>
      </c>
      <c r="F557" s="26">
        <f t="shared" si="49"/>
        <v>0.4091954022988506</v>
      </c>
      <c r="G557" s="19">
        <v>57</v>
      </c>
      <c r="H557" s="19">
        <v>41</v>
      </c>
      <c r="I557" s="14">
        <v>256</v>
      </c>
      <c r="J557" s="14">
        <v>178</v>
      </c>
      <c r="K557" s="14">
        <v>1</v>
      </c>
      <c r="L557" s="22">
        <f t="shared" si="50"/>
        <v>0.71950191570881217</v>
      </c>
      <c r="M557" s="14">
        <v>0</v>
      </c>
      <c r="N557" s="22">
        <f t="shared" si="51"/>
        <v>0.27306513409961686</v>
      </c>
      <c r="O557" s="27">
        <f t="shared" si="52"/>
        <v>3</v>
      </c>
      <c r="P557" s="27">
        <f t="shared" si="53"/>
        <v>0</v>
      </c>
    </row>
    <row r="558" spans="1:16">
      <c r="A558" s="21">
        <v>40183</v>
      </c>
      <c r="B558" s="19">
        <v>9.6</v>
      </c>
      <c r="C558" s="26">
        <v>0.56999999999999995</v>
      </c>
      <c r="D558" s="26">
        <v>0.58850574712643677</v>
      </c>
      <c r="E558" s="26">
        <f t="shared" si="48"/>
        <v>0.41</v>
      </c>
      <c r="F558" s="26">
        <f t="shared" si="49"/>
        <v>0.4091954022988506</v>
      </c>
      <c r="G558" s="19">
        <v>57</v>
      </c>
      <c r="H558" s="19">
        <v>41</v>
      </c>
      <c r="I558" s="14">
        <v>256</v>
      </c>
      <c r="J558" s="14">
        <v>178</v>
      </c>
      <c r="K558" s="14">
        <v>1</v>
      </c>
      <c r="L558" s="22">
        <f t="shared" si="50"/>
        <v>0.71950191570881217</v>
      </c>
      <c r="M558" s="14">
        <v>0</v>
      </c>
      <c r="N558" s="22">
        <f t="shared" si="51"/>
        <v>0.27306513409961686</v>
      </c>
      <c r="O558" s="27">
        <f t="shared" si="52"/>
        <v>3</v>
      </c>
      <c r="P558" s="27">
        <f t="shared" si="53"/>
        <v>0</v>
      </c>
    </row>
    <row r="559" spans="1:16">
      <c r="A559" s="21">
        <v>40184</v>
      </c>
      <c r="B559" s="19">
        <v>9.4</v>
      </c>
      <c r="C559" s="26">
        <v>0.56999999999999995</v>
      </c>
      <c r="D559" s="26">
        <v>0.58850574712643677</v>
      </c>
      <c r="E559" s="26">
        <f t="shared" si="48"/>
        <v>0.41</v>
      </c>
      <c r="F559" s="26">
        <f t="shared" si="49"/>
        <v>0.4091954022988506</v>
      </c>
      <c r="G559" s="19">
        <v>57</v>
      </c>
      <c r="H559" s="19">
        <v>41</v>
      </c>
      <c r="I559" s="14">
        <v>256</v>
      </c>
      <c r="J559" s="14">
        <v>178</v>
      </c>
      <c r="K559" s="14">
        <v>1</v>
      </c>
      <c r="L559" s="22">
        <f t="shared" si="50"/>
        <v>0.71950191570881217</v>
      </c>
      <c r="M559" s="14">
        <v>0</v>
      </c>
      <c r="N559" s="22">
        <f t="shared" si="51"/>
        <v>0.27306513409961686</v>
      </c>
      <c r="O559" s="27">
        <f t="shared" si="52"/>
        <v>3</v>
      </c>
      <c r="P559" s="27">
        <f t="shared" si="53"/>
        <v>0</v>
      </c>
    </row>
    <row r="560" spans="1:16">
      <c r="A560" s="21">
        <v>40185</v>
      </c>
      <c r="B560" s="19">
        <v>9.5</v>
      </c>
      <c r="C560" s="26">
        <v>0.56999999999999995</v>
      </c>
      <c r="D560" s="26">
        <v>0.58850574712643677</v>
      </c>
      <c r="E560" s="26">
        <f t="shared" si="48"/>
        <v>0.41</v>
      </c>
      <c r="F560" s="26">
        <f t="shared" si="49"/>
        <v>0.4091954022988506</v>
      </c>
      <c r="G560" s="19">
        <v>57</v>
      </c>
      <c r="H560" s="19">
        <v>41</v>
      </c>
      <c r="I560" s="14">
        <v>256</v>
      </c>
      <c r="J560" s="14">
        <v>178</v>
      </c>
      <c r="K560" s="14">
        <v>1</v>
      </c>
      <c r="L560" s="22">
        <f t="shared" si="50"/>
        <v>0.71950191570881217</v>
      </c>
      <c r="M560" s="14">
        <v>0</v>
      </c>
      <c r="N560" s="22">
        <f t="shared" si="51"/>
        <v>0.27306513409961686</v>
      </c>
      <c r="O560" s="27">
        <f t="shared" si="52"/>
        <v>3</v>
      </c>
      <c r="P560" s="27">
        <f t="shared" si="53"/>
        <v>0</v>
      </c>
    </row>
    <row r="561" spans="1:16">
      <c r="A561" s="21">
        <v>40186</v>
      </c>
      <c r="B561" s="19">
        <v>9.5</v>
      </c>
      <c r="C561" s="26">
        <v>0.56999999999999995</v>
      </c>
      <c r="D561" s="26">
        <v>0.58850574712643677</v>
      </c>
      <c r="E561" s="26">
        <f t="shared" si="48"/>
        <v>0.41</v>
      </c>
      <c r="F561" s="26">
        <f t="shared" si="49"/>
        <v>0.4091954022988506</v>
      </c>
      <c r="G561" s="19">
        <v>57</v>
      </c>
      <c r="H561" s="19">
        <v>41</v>
      </c>
      <c r="I561" s="14">
        <v>256</v>
      </c>
      <c r="J561" s="14">
        <v>178</v>
      </c>
      <c r="K561" s="14">
        <v>1</v>
      </c>
      <c r="L561" s="22">
        <f t="shared" si="50"/>
        <v>0.71950191570881217</v>
      </c>
      <c r="M561" s="14">
        <v>0</v>
      </c>
      <c r="N561" s="22">
        <f t="shared" si="51"/>
        <v>0.27306513409961686</v>
      </c>
      <c r="O561" s="27">
        <f t="shared" si="52"/>
        <v>3</v>
      </c>
      <c r="P561" s="27">
        <f t="shared" si="53"/>
        <v>0</v>
      </c>
    </row>
    <row r="562" spans="1:16">
      <c r="A562" s="21">
        <v>40187</v>
      </c>
      <c r="B562" s="19">
        <v>9.5</v>
      </c>
      <c r="C562" s="26">
        <v>0.56999999999999995</v>
      </c>
      <c r="D562" s="26">
        <v>0.58850574712643677</v>
      </c>
      <c r="E562" s="26">
        <f t="shared" si="48"/>
        <v>0.41</v>
      </c>
      <c r="F562" s="26">
        <f t="shared" si="49"/>
        <v>0.4091954022988506</v>
      </c>
      <c r="G562" s="19">
        <v>57</v>
      </c>
      <c r="H562" s="19">
        <v>41</v>
      </c>
      <c r="I562" s="14">
        <v>256</v>
      </c>
      <c r="J562" s="14">
        <v>178</v>
      </c>
      <c r="K562" s="14">
        <v>1</v>
      </c>
      <c r="L562" s="22">
        <f t="shared" si="50"/>
        <v>0.71950191570881217</v>
      </c>
      <c r="M562" s="14">
        <v>0</v>
      </c>
      <c r="N562" s="22">
        <f t="shared" si="51"/>
        <v>0.27306513409961686</v>
      </c>
      <c r="O562" s="27">
        <f t="shared" si="52"/>
        <v>3</v>
      </c>
      <c r="P562" s="27">
        <f t="shared" si="53"/>
        <v>0</v>
      </c>
    </row>
    <row r="563" spans="1:16">
      <c r="A563" s="21">
        <v>40188</v>
      </c>
      <c r="B563" s="19">
        <v>9.5</v>
      </c>
      <c r="C563" s="26">
        <v>0.56999999999999995</v>
      </c>
      <c r="D563" s="26">
        <v>0.58850574712643677</v>
      </c>
      <c r="E563" s="26">
        <f t="shared" si="48"/>
        <v>0.41</v>
      </c>
      <c r="F563" s="26">
        <f t="shared" si="49"/>
        <v>0.4091954022988506</v>
      </c>
      <c r="G563" s="19">
        <v>57</v>
      </c>
      <c r="H563" s="19">
        <v>41</v>
      </c>
      <c r="I563" s="14">
        <v>256</v>
      </c>
      <c r="J563" s="14">
        <v>178</v>
      </c>
      <c r="K563" s="14">
        <v>1</v>
      </c>
      <c r="L563" s="22">
        <f t="shared" si="50"/>
        <v>0.71950191570881217</v>
      </c>
      <c r="M563" s="14">
        <v>0</v>
      </c>
      <c r="N563" s="22">
        <f t="shared" si="51"/>
        <v>0.27306513409961686</v>
      </c>
      <c r="O563" s="27">
        <f t="shared" si="52"/>
        <v>3</v>
      </c>
      <c r="P563" s="27">
        <f t="shared" si="53"/>
        <v>0</v>
      </c>
    </row>
    <row r="564" spans="1:16">
      <c r="A564" s="21">
        <v>40189</v>
      </c>
      <c r="B564" s="19">
        <v>9.8000000000000007</v>
      </c>
      <c r="C564" s="26">
        <v>0.56999999999999995</v>
      </c>
      <c r="D564" s="26">
        <v>0.58850574712643677</v>
      </c>
      <c r="E564" s="26">
        <f t="shared" si="48"/>
        <v>0.41</v>
      </c>
      <c r="F564" s="26">
        <f t="shared" si="49"/>
        <v>0.4091954022988506</v>
      </c>
      <c r="G564" s="19">
        <v>57</v>
      </c>
      <c r="H564" s="19">
        <v>41</v>
      </c>
      <c r="I564" s="14">
        <v>256</v>
      </c>
      <c r="J564" s="14">
        <v>178</v>
      </c>
      <c r="K564" s="14">
        <v>1</v>
      </c>
      <c r="L564" s="22">
        <f t="shared" si="50"/>
        <v>0.71950191570881217</v>
      </c>
      <c r="M564" s="14">
        <v>0</v>
      </c>
      <c r="N564" s="22">
        <f t="shared" si="51"/>
        <v>0.27306513409961686</v>
      </c>
      <c r="O564" s="27">
        <f t="shared" si="52"/>
        <v>3</v>
      </c>
      <c r="P564" s="27">
        <f t="shared" si="53"/>
        <v>0</v>
      </c>
    </row>
    <row r="565" spans="1:16">
      <c r="A565" s="21">
        <v>40190</v>
      </c>
      <c r="B565" s="19">
        <v>9.4</v>
      </c>
      <c r="C565" s="26">
        <v>0.56999999999999995</v>
      </c>
      <c r="D565" s="26">
        <v>0.58850574712643677</v>
      </c>
      <c r="E565" s="26">
        <f t="shared" si="48"/>
        <v>0.41</v>
      </c>
      <c r="F565" s="26">
        <f t="shared" si="49"/>
        <v>0.4091954022988506</v>
      </c>
      <c r="G565" s="19">
        <v>57</v>
      </c>
      <c r="H565" s="19">
        <v>41</v>
      </c>
      <c r="I565" s="14">
        <v>256</v>
      </c>
      <c r="J565" s="14">
        <v>178</v>
      </c>
      <c r="K565" s="14">
        <v>1</v>
      </c>
      <c r="L565" s="22">
        <f t="shared" si="50"/>
        <v>0.71950191570881217</v>
      </c>
      <c r="M565" s="14">
        <v>0</v>
      </c>
      <c r="N565" s="22">
        <f t="shared" si="51"/>
        <v>0.27306513409961686</v>
      </c>
      <c r="O565" s="27">
        <f t="shared" si="52"/>
        <v>3</v>
      </c>
      <c r="P565" s="27">
        <f t="shared" si="53"/>
        <v>0</v>
      </c>
    </row>
    <row r="566" spans="1:16">
      <c r="A566" s="21">
        <v>40544</v>
      </c>
      <c r="B566" s="19">
        <v>9.1</v>
      </c>
      <c r="C566" s="26">
        <v>0.56999999999999995</v>
      </c>
      <c r="D566" s="26">
        <v>0.58850574712643677</v>
      </c>
      <c r="E566" s="26">
        <f t="shared" si="48"/>
        <v>0.41</v>
      </c>
      <c r="F566" s="26">
        <f t="shared" si="49"/>
        <v>0.4091954022988506</v>
      </c>
      <c r="G566" s="19">
        <v>57</v>
      </c>
      <c r="H566" s="19">
        <v>41</v>
      </c>
      <c r="I566" s="14">
        <v>256</v>
      </c>
      <c r="J566" s="14">
        <v>178</v>
      </c>
      <c r="K566" s="14">
        <v>1</v>
      </c>
      <c r="L566" s="22">
        <f t="shared" si="50"/>
        <v>0.71950191570881217</v>
      </c>
      <c r="M566" s="14">
        <v>0</v>
      </c>
      <c r="N566" s="22">
        <f t="shared" si="51"/>
        <v>0.27306513409961686</v>
      </c>
      <c r="O566" s="27">
        <f t="shared" si="52"/>
        <v>3</v>
      </c>
      <c r="P566" s="27">
        <f t="shared" si="53"/>
        <v>0</v>
      </c>
    </row>
    <row r="567" spans="1:16">
      <c r="A567" s="21">
        <v>40545</v>
      </c>
      <c r="B567" s="19">
        <v>9</v>
      </c>
      <c r="C567" s="26">
        <v>0.51</v>
      </c>
      <c r="D567" s="26">
        <v>0.44367816091954021</v>
      </c>
      <c r="E567" s="26">
        <f t="shared" si="48"/>
        <v>0.47</v>
      </c>
      <c r="F567" s="26">
        <f t="shared" si="49"/>
        <v>0.55632183908045973</v>
      </c>
      <c r="G567" s="19">
        <v>51</v>
      </c>
      <c r="H567" s="19">
        <v>47</v>
      </c>
      <c r="I567" s="14">
        <v>193</v>
      </c>
      <c r="J567" s="14">
        <v>242</v>
      </c>
      <c r="K567" s="14">
        <v>1</v>
      </c>
      <c r="L567" s="22">
        <f t="shared" si="50"/>
        <v>0.65122605363984676</v>
      </c>
      <c r="M567" s="14">
        <v>0</v>
      </c>
      <c r="N567" s="22">
        <f t="shared" si="51"/>
        <v>0.34210727969348653</v>
      </c>
      <c r="O567" s="27">
        <f t="shared" si="52"/>
        <v>0</v>
      </c>
      <c r="P567" s="27">
        <f t="shared" si="53"/>
        <v>0</v>
      </c>
    </row>
    <row r="568" spans="1:16">
      <c r="A568" s="21">
        <v>40546</v>
      </c>
      <c r="B568" s="19">
        <v>9</v>
      </c>
      <c r="C568" s="26">
        <v>0.51</v>
      </c>
      <c r="D568" s="26">
        <v>0.44367816091954021</v>
      </c>
      <c r="E568" s="26">
        <f t="shared" si="48"/>
        <v>0.47</v>
      </c>
      <c r="F568" s="26">
        <f t="shared" si="49"/>
        <v>0.55632183908045973</v>
      </c>
      <c r="G568" s="19">
        <v>51</v>
      </c>
      <c r="H568" s="19">
        <v>47</v>
      </c>
      <c r="I568" s="14">
        <v>193</v>
      </c>
      <c r="J568" s="14">
        <v>242</v>
      </c>
      <c r="K568" s="14">
        <v>1</v>
      </c>
      <c r="L568" s="22">
        <f t="shared" si="50"/>
        <v>0.65122605363984676</v>
      </c>
      <c r="M568" s="14">
        <v>0</v>
      </c>
      <c r="N568" s="22">
        <f t="shared" si="51"/>
        <v>0.34210727969348653</v>
      </c>
      <c r="O568" s="27">
        <f t="shared" si="52"/>
        <v>0</v>
      </c>
      <c r="P568" s="27">
        <f t="shared" si="53"/>
        <v>0</v>
      </c>
    </row>
    <row r="569" spans="1:16">
      <c r="A569" s="21">
        <v>40547</v>
      </c>
      <c r="B569" s="19">
        <v>9.1</v>
      </c>
      <c r="C569" s="26">
        <v>0.51</v>
      </c>
      <c r="D569" s="26">
        <v>0.44367816091954021</v>
      </c>
      <c r="E569" s="26">
        <f t="shared" si="48"/>
        <v>0.47</v>
      </c>
      <c r="F569" s="26">
        <f t="shared" si="49"/>
        <v>0.55632183908045973</v>
      </c>
      <c r="G569" s="19">
        <v>51</v>
      </c>
      <c r="H569" s="19">
        <v>47</v>
      </c>
      <c r="I569" s="14">
        <v>193</v>
      </c>
      <c r="J569" s="14">
        <v>242</v>
      </c>
      <c r="K569" s="14">
        <v>1</v>
      </c>
      <c r="L569" s="22">
        <f t="shared" si="50"/>
        <v>0.65122605363984676</v>
      </c>
      <c r="M569" s="14">
        <v>0</v>
      </c>
      <c r="N569" s="22">
        <f t="shared" si="51"/>
        <v>0.34210727969348653</v>
      </c>
      <c r="O569" s="27">
        <f t="shared" si="52"/>
        <v>0</v>
      </c>
      <c r="P569" s="27">
        <f t="shared" si="53"/>
        <v>0</v>
      </c>
    </row>
    <row r="570" spans="1:16">
      <c r="A570" s="21">
        <v>40548</v>
      </c>
      <c r="B570" s="19">
        <v>9</v>
      </c>
      <c r="C570" s="26">
        <v>0.51</v>
      </c>
      <c r="D570" s="26">
        <v>0.44367816091954021</v>
      </c>
      <c r="E570" s="26">
        <f t="shared" si="48"/>
        <v>0.47</v>
      </c>
      <c r="F570" s="26">
        <f t="shared" si="49"/>
        <v>0.55632183908045973</v>
      </c>
      <c r="G570" s="19">
        <v>51</v>
      </c>
      <c r="H570" s="19">
        <v>47</v>
      </c>
      <c r="I570" s="14">
        <v>193</v>
      </c>
      <c r="J570" s="14">
        <v>242</v>
      </c>
      <c r="K570" s="14">
        <v>1</v>
      </c>
      <c r="L570" s="22">
        <f t="shared" si="50"/>
        <v>0.65122605363984676</v>
      </c>
      <c r="M570" s="14">
        <v>0</v>
      </c>
      <c r="N570" s="22">
        <f t="shared" si="51"/>
        <v>0.34210727969348653</v>
      </c>
      <c r="O570" s="27">
        <f t="shared" si="52"/>
        <v>0</v>
      </c>
      <c r="P570" s="27">
        <f t="shared" si="53"/>
        <v>0</v>
      </c>
    </row>
    <row r="571" spans="1:16">
      <c r="A571" s="21">
        <v>40549</v>
      </c>
      <c r="B571" s="19">
        <v>9.1</v>
      </c>
      <c r="C571" s="26">
        <v>0.51</v>
      </c>
      <c r="D571" s="26">
        <v>0.44367816091954021</v>
      </c>
      <c r="E571" s="26">
        <f t="shared" si="48"/>
        <v>0.47</v>
      </c>
      <c r="F571" s="26">
        <f t="shared" si="49"/>
        <v>0.55632183908045973</v>
      </c>
      <c r="G571" s="19">
        <v>51</v>
      </c>
      <c r="H571" s="19">
        <v>47</v>
      </c>
      <c r="I571" s="14">
        <v>193</v>
      </c>
      <c r="J571" s="14">
        <v>242</v>
      </c>
      <c r="K571" s="14">
        <v>1</v>
      </c>
      <c r="L571" s="22">
        <f t="shared" si="50"/>
        <v>0.65122605363984676</v>
      </c>
      <c r="M571" s="14">
        <v>0</v>
      </c>
      <c r="N571" s="22">
        <f t="shared" si="51"/>
        <v>0.34210727969348653</v>
      </c>
      <c r="O571" s="27">
        <f t="shared" si="52"/>
        <v>0</v>
      </c>
      <c r="P571" s="27">
        <f t="shared" si="53"/>
        <v>0</v>
      </c>
    </row>
    <row r="572" spans="1:16">
      <c r="A572" s="21">
        <v>40550</v>
      </c>
      <c r="B572" s="19">
        <v>9</v>
      </c>
      <c r="C572" s="26">
        <v>0.51</v>
      </c>
      <c r="D572" s="26">
        <v>0.44367816091954021</v>
      </c>
      <c r="E572" s="26">
        <f t="shared" si="48"/>
        <v>0.47</v>
      </c>
      <c r="F572" s="26">
        <f t="shared" si="49"/>
        <v>0.55632183908045973</v>
      </c>
      <c r="G572" s="19">
        <v>51</v>
      </c>
      <c r="H572" s="19">
        <v>47</v>
      </c>
      <c r="I572" s="14">
        <v>193</v>
      </c>
      <c r="J572" s="14">
        <v>242</v>
      </c>
      <c r="K572" s="14">
        <v>1</v>
      </c>
      <c r="L572" s="22">
        <f t="shared" si="50"/>
        <v>0.65122605363984676</v>
      </c>
      <c r="M572" s="14">
        <v>0</v>
      </c>
      <c r="N572" s="22">
        <f t="shared" si="51"/>
        <v>0.34210727969348653</v>
      </c>
      <c r="O572" s="27">
        <f t="shared" si="52"/>
        <v>0</v>
      </c>
      <c r="P572" s="27">
        <f t="shared" si="53"/>
        <v>0</v>
      </c>
    </row>
    <row r="573" spans="1:16">
      <c r="A573" s="21">
        <v>40551</v>
      </c>
      <c r="B573" s="19">
        <v>9</v>
      </c>
      <c r="C573" s="26">
        <v>0.51</v>
      </c>
      <c r="D573" s="26">
        <v>0.44367816091954021</v>
      </c>
      <c r="E573" s="26">
        <f t="shared" si="48"/>
        <v>0.47</v>
      </c>
      <c r="F573" s="26">
        <f t="shared" si="49"/>
        <v>0.55632183908045973</v>
      </c>
      <c r="G573" s="19">
        <v>51</v>
      </c>
      <c r="H573" s="19">
        <v>47</v>
      </c>
      <c r="I573" s="14">
        <v>193</v>
      </c>
      <c r="J573" s="14">
        <v>242</v>
      </c>
      <c r="K573" s="14">
        <v>1</v>
      </c>
      <c r="L573" s="22">
        <f t="shared" si="50"/>
        <v>0.65122605363984676</v>
      </c>
      <c r="M573" s="14">
        <v>0</v>
      </c>
      <c r="N573" s="22">
        <f t="shared" si="51"/>
        <v>0.34210727969348653</v>
      </c>
      <c r="O573" s="27">
        <f t="shared" si="52"/>
        <v>0</v>
      </c>
      <c r="P573" s="27">
        <f t="shared" si="53"/>
        <v>0</v>
      </c>
    </row>
    <row r="574" spans="1:16">
      <c r="A574" s="21">
        <v>40552</v>
      </c>
      <c r="B574" s="19">
        <v>9</v>
      </c>
      <c r="C574" s="26">
        <v>0.51</v>
      </c>
      <c r="D574" s="26">
        <v>0.44367816091954021</v>
      </c>
      <c r="E574" s="26">
        <f t="shared" si="48"/>
        <v>0.47</v>
      </c>
      <c r="F574" s="26">
        <f t="shared" si="49"/>
        <v>0.55632183908045973</v>
      </c>
      <c r="G574" s="19">
        <v>51</v>
      </c>
      <c r="H574" s="19">
        <v>47</v>
      </c>
      <c r="I574" s="14">
        <v>193</v>
      </c>
      <c r="J574" s="14">
        <v>242</v>
      </c>
      <c r="K574" s="14">
        <v>1</v>
      </c>
      <c r="L574" s="22">
        <f t="shared" si="50"/>
        <v>0.65122605363984676</v>
      </c>
      <c r="M574" s="14">
        <v>0</v>
      </c>
      <c r="N574" s="22">
        <f t="shared" si="51"/>
        <v>0.34210727969348653</v>
      </c>
      <c r="O574" s="27">
        <f t="shared" si="52"/>
        <v>0</v>
      </c>
      <c r="P574" s="27">
        <f t="shared" si="53"/>
        <v>0</v>
      </c>
    </row>
    <row r="575" spans="1:16">
      <c r="A575" s="21">
        <v>40553</v>
      </c>
      <c r="B575" s="19">
        <v>8.8000000000000007</v>
      </c>
      <c r="C575" s="26">
        <v>0.51</v>
      </c>
      <c r="D575" s="26">
        <v>0.44367816091954021</v>
      </c>
      <c r="E575" s="26">
        <f t="shared" si="48"/>
        <v>0.47</v>
      </c>
      <c r="F575" s="26">
        <f t="shared" si="49"/>
        <v>0.55632183908045973</v>
      </c>
      <c r="G575" s="19">
        <v>51</v>
      </c>
      <c r="H575" s="19">
        <v>47</v>
      </c>
      <c r="I575" s="14">
        <v>193</v>
      </c>
      <c r="J575" s="14">
        <v>242</v>
      </c>
      <c r="K575" s="14">
        <v>1</v>
      </c>
      <c r="L575" s="22">
        <f t="shared" si="50"/>
        <v>0.65122605363984676</v>
      </c>
      <c r="M575" s="14">
        <v>0</v>
      </c>
      <c r="N575" s="22">
        <f t="shared" si="51"/>
        <v>0.34210727969348653</v>
      </c>
      <c r="O575" s="27">
        <f t="shared" si="52"/>
        <v>0</v>
      </c>
      <c r="P575" s="27">
        <f t="shared" si="53"/>
        <v>0</v>
      </c>
    </row>
    <row r="576" spans="1:16">
      <c r="A576" s="21">
        <v>40554</v>
      </c>
      <c r="B576" s="19">
        <v>8.6</v>
      </c>
      <c r="C576" s="26">
        <v>0.51</v>
      </c>
      <c r="D576" s="26">
        <v>0.44367816091954021</v>
      </c>
      <c r="E576" s="26">
        <f t="shared" si="48"/>
        <v>0.47</v>
      </c>
      <c r="F576" s="26">
        <f t="shared" si="49"/>
        <v>0.55632183908045973</v>
      </c>
      <c r="G576" s="19">
        <v>51</v>
      </c>
      <c r="H576" s="19">
        <v>47</v>
      </c>
      <c r="I576" s="14">
        <v>193</v>
      </c>
      <c r="J576" s="14">
        <v>242</v>
      </c>
      <c r="K576" s="14">
        <v>1</v>
      </c>
      <c r="L576" s="22">
        <f t="shared" si="50"/>
        <v>0.65122605363984676</v>
      </c>
      <c r="M576" s="14">
        <v>0</v>
      </c>
      <c r="N576" s="22">
        <f t="shared" si="51"/>
        <v>0.34210727969348653</v>
      </c>
      <c r="O576" s="27">
        <f t="shared" si="52"/>
        <v>0</v>
      </c>
      <c r="P576" s="27">
        <f t="shared" si="53"/>
        <v>0</v>
      </c>
    </row>
    <row r="577" spans="1:16">
      <c r="A577" s="21">
        <v>40555</v>
      </c>
      <c r="B577" s="19">
        <v>8.5</v>
      </c>
      <c r="C577" s="26">
        <v>0.51</v>
      </c>
      <c r="D577" s="26">
        <v>0.44367816091954021</v>
      </c>
      <c r="E577" s="26">
        <f t="shared" si="48"/>
        <v>0.47</v>
      </c>
      <c r="F577" s="26">
        <f t="shared" si="49"/>
        <v>0.55632183908045973</v>
      </c>
      <c r="G577" s="19">
        <v>51</v>
      </c>
      <c r="H577" s="19">
        <v>47</v>
      </c>
      <c r="I577" s="14">
        <v>193</v>
      </c>
      <c r="J577" s="14">
        <v>242</v>
      </c>
      <c r="K577" s="14">
        <v>1</v>
      </c>
      <c r="L577" s="22">
        <f t="shared" si="50"/>
        <v>0.65122605363984676</v>
      </c>
      <c r="M577" s="14">
        <v>0</v>
      </c>
      <c r="N577" s="22">
        <f t="shared" si="51"/>
        <v>0.34210727969348653</v>
      </c>
      <c r="O577" s="27">
        <f t="shared" si="52"/>
        <v>0</v>
      </c>
      <c r="P577" s="27">
        <f t="shared" si="53"/>
        <v>0</v>
      </c>
    </row>
    <row r="578" spans="1:16">
      <c r="A578" s="21">
        <v>40909</v>
      </c>
      <c r="B578" s="19">
        <v>8.1999999999999993</v>
      </c>
      <c r="C578" s="26">
        <v>0.51</v>
      </c>
      <c r="D578" s="26">
        <v>0.44367816091954021</v>
      </c>
      <c r="E578" s="26">
        <f t="shared" si="48"/>
        <v>0.47</v>
      </c>
      <c r="F578" s="26">
        <f t="shared" si="49"/>
        <v>0.55632183908045973</v>
      </c>
      <c r="G578" s="19">
        <v>51</v>
      </c>
      <c r="H578" s="19">
        <v>47</v>
      </c>
      <c r="I578" s="14">
        <v>193</v>
      </c>
      <c r="J578" s="14">
        <v>242</v>
      </c>
      <c r="K578" s="14">
        <v>1</v>
      </c>
      <c r="L578" s="22">
        <f t="shared" si="50"/>
        <v>0.65122605363984676</v>
      </c>
      <c r="M578" s="14">
        <v>0</v>
      </c>
      <c r="N578" s="22">
        <f t="shared" si="51"/>
        <v>0.34210727969348653</v>
      </c>
      <c r="O578" s="27">
        <f t="shared" si="52"/>
        <v>0</v>
      </c>
      <c r="P578" s="27">
        <f t="shared" si="53"/>
        <v>0</v>
      </c>
    </row>
    <row r="579" spans="1:16">
      <c r="A579" s="21">
        <v>40910</v>
      </c>
      <c r="B579" s="19">
        <v>8.3000000000000007</v>
      </c>
      <c r="C579" s="26">
        <v>0.51</v>
      </c>
      <c r="D579" s="26">
        <v>0.44367816091954021</v>
      </c>
      <c r="E579" s="26">
        <f t="shared" ref="E579:E611" si="54">H579/100</f>
        <v>0.47</v>
      </c>
      <c r="F579" s="26">
        <f t="shared" ref="F579:F611" si="55">J579/435</f>
        <v>0.55632183908045973</v>
      </c>
      <c r="G579" s="19">
        <v>51</v>
      </c>
      <c r="H579" s="19">
        <v>47</v>
      </c>
      <c r="I579" s="14">
        <v>193</v>
      </c>
      <c r="J579" s="14">
        <v>242</v>
      </c>
      <c r="K579" s="14">
        <v>1</v>
      </c>
      <c r="L579" s="22">
        <f t="shared" ref="L579:L611" si="56">(C579+D579+K579)/3</f>
        <v>0.65122605363984676</v>
      </c>
      <c r="M579" s="14">
        <v>0</v>
      </c>
      <c r="N579" s="22">
        <f t="shared" ref="N579:N611" si="57">(E579+F579+M579)/3</f>
        <v>0.34210727969348653</v>
      </c>
      <c r="O579" s="27">
        <f t="shared" ref="O579:O611" si="58">IF(((IF(C579&gt;0.5,1,0) + IF(D579&gt;0.5,1,0) + K579) = 3), 3,0)</f>
        <v>0</v>
      </c>
      <c r="P579" s="27">
        <f t="shared" ref="P579:P611" si="59">IF(((IF(E579&gt;0.5,1,0) + IF(F579&gt;0.5,1,0) + M579) = 3), 3,0)</f>
        <v>0</v>
      </c>
    </row>
    <row r="580" spans="1:16">
      <c r="A580" s="21">
        <v>40911</v>
      </c>
      <c r="B580" s="19">
        <v>8.1999999999999993</v>
      </c>
      <c r="C580" s="26">
        <v>0.51</v>
      </c>
      <c r="D580" s="26">
        <v>0.44367816091954021</v>
      </c>
      <c r="E580" s="26">
        <f t="shared" si="54"/>
        <v>0.47</v>
      </c>
      <c r="F580" s="26">
        <f t="shared" si="55"/>
        <v>0.55632183908045973</v>
      </c>
      <c r="G580" s="19">
        <v>51</v>
      </c>
      <c r="H580" s="19">
        <v>47</v>
      </c>
      <c r="I580" s="14">
        <v>193</v>
      </c>
      <c r="J580" s="14">
        <v>242</v>
      </c>
      <c r="K580" s="14">
        <v>1</v>
      </c>
      <c r="L580" s="22">
        <f t="shared" si="56"/>
        <v>0.65122605363984676</v>
      </c>
      <c r="M580" s="14">
        <v>0</v>
      </c>
      <c r="N580" s="22">
        <f t="shared" si="57"/>
        <v>0.34210727969348653</v>
      </c>
      <c r="O580" s="27">
        <f t="shared" si="58"/>
        <v>0</v>
      </c>
      <c r="P580" s="27">
        <f t="shared" si="59"/>
        <v>0</v>
      </c>
    </row>
    <row r="581" spans="1:16">
      <c r="A581" s="21">
        <v>40912</v>
      </c>
      <c r="B581" s="19">
        <v>8.1999999999999993</v>
      </c>
      <c r="C581" s="26">
        <v>0.51</v>
      </c>
      <c r="D581" s="26">
        <v>0.44367816091954021</v>
      </c>
      <c r="E581" s="26">
        <f t="shared" si="54"/>
        <v>0.47</v>
      </c>
      <c r="F581" s="26">
        <f t="shared" si="55"/>
        <v>0.55632183908045973</v>
      </c>
      <c r="G581" s="19">
        <v>51</v>
      </c>
      <c r="H581" s="19">
        <v>47</v>
      </c>
      <c r="I581" s="14">
        <v>193</v>
      </c>
      <c r="J581" s="14">
        <v>242</v>
      </c>
      <c r="K581" s="14">
        <v>1</v>
      </c>
      <c r="L581" s="22">
        <f t="shared" si="56"/>
        <v>0.65122605363984676</v>
      </c>
      <c r="M581" s="14">
        <v>0</v>
      </c>
      <c r="N581" s="22">
        <f t="shared" si="57"/>
        <v>0.34210727969348653</v>
      </c>
      <c r="O581" s="27">
        <f t="shared" si="58"/>
        <v>0</v>
      </c>
      <c r="P581" s="27">
        <f t="shared" si="59"/>
        <v>0</v>
      </c>
    </row>
    <row r="582" spans="1:16">
      <c r="A582" s="21">
        <v>40913</v>
      </c>
      <c r="B582" s="19">
        <v>8.1999999999999993</v>
      </c>
      <c r="C582" s="26">
        <v>0.51</v>
      </c>
      <c r="D582" s="26">
        <v>0.44367816091954021</v>
      </c>
      <c r="E582" s="26">
        <f t="shared" si="54"/>
        <v>0.47</v>
      </c>
      <c r="F582" s="26">
        <f t="shared" si="55"/>
        <v>0.55632183908045973</v>
      </c>
      <c r="G582" s="19">
        <v>51</v>
      </c>
      <c r="H582" s="19">
        <v>47</v>
      </c>
      <c r="I582" s="14">
        <v>193</v>
      </c>
      <c r="J582" s="14">
        <v>242</v>
      </c>
      <c r="K582" s="14">
        <v>1</v>
      </c>
      <c r="L582" s="22">
        <f t="shared" si="56"/>
        <v>0.65122605363984676</v>
      </c>
      <c r="M582" s="14">
        <v>0</v>
      </c>
      <c r="N582" s="22">
        <f t="shared" si="57"/>
        <v>0.34210727969348653</v>
      </c>
      <c r="O582" s="27">
        <f t="shared" si="58"/>
        <v>0</v>
      </c>
      <c r="P582" s="27">
        <f t="shared" si="59"/>
        <v>0</v>
      </c>
    </row>
    <row r="583" spans="1:16">
      <c r="A583" s="21">
        <v>40914</v>
      </c>
      <c r="B583" s="19">
        <v>8.1999999999999993</v>
      </c>
      <c r="C583" s="26">
        <v>0.51</v>
      </c>
      <c r="D583" s="26">
        <v>0.44367816091954021</v>
      </c>
      <c r="E583" s="26">
        <f t="shared" si="54"/>
        <v>0.47</v>
      </c>
      <c r="F583" s="26">
        <f t="shared" si="55"/>
        <v>0.55632183908045973</v>
      </c>
      <c r="G583" s="19">
        <v>51</v>
      </c>
      <c r="H583" s="19">
        <v>47</v>
      </c>
      <c r="I583" s="14">
        <v>193</v>
      </c>
      <c r="J583" s="14">
        <v>242</v>
      </c>
      <c r="K583" s="14">
        <v>1</v>
      </c>
      <c r="L583" s="22">
        <f t="shared" si="56"/>
        <v>0.65122605363984676</v>
      </c>
      <c r="M583" s="14">
        <v>0</v>
      </c>
      <c r="N583" s="22">
        <f t="shared" si="57"/>
        <v>0.34210727969348653</v>
      </c>
      <c r="O583" s="27">
        <f t="shared" si="58"/>
        <v>0</v>
      </c>
      <c r="P583" s="27">
        <f t="shared" si="59"/>
        <v>0</v>
      </c>
    </row>
    <row r="584" spans="1:16">
      <c r="A584" s="21">
        <v>40915</v>
      </c>
      <c r="B584" s="19">
        <v>8.1999999999999993</v>
      </c>
      <c r="C584" s="26">
        <v>0.51</v>
      </c>
      <c r="D584" s="26">
        <v>0.44367816091954021</v>
      </c>
      <c r="E584" s="26">
        <f t="shared" si="54"/>
        <v>0.47</v>
      </c>
      <c r="F584" s="26">
        <f t="shared" si="55"/>
        <v>0.55632183908045973</v>
      </c>
      <c r="G584" s="19">
        <v>51</v>
      </c>
      <c r="H584" s="19">
        <v>47</v>
      </c>
      <c r="I584" s="14">
        <v>193</v>
      </c>
      <c r="J584" s="14">
        <v>242</v>
      </c>
      <c r="K584" s="14">
        <v>1</v>
      </c>
      <c r="L584" s="22">
        <f t="shared" si="56"/>
        <v>0.65122605363984676</v>
      </c>
      <c r="M584" s="14">
        <v>0</v>
      </c>
      <c r="N584" s="22">
        <f t="shared" si="57"/>
        <v>0.34210727969348653</v>
      </c>
      <c r="O584" s="27">
        <f t="shared" si="58"/>
        <v>0</v>
      </c>
      <c r="P584" s="27">
        <f t="shared" si="59"/>
        <v>0</v>
      </c>
    </row>
    <row r="585" spans="1:16">
      <c r="A585" s="21">
        <v>40916</v>
      </c>
      <c r="B585" s="19">
        <v>8.1</v>
      </c>
      <c r="C585" s="26">
        <v>0.51</v>
      </c>
      <c r="D585" s="26">
        <v>0.44367816091954021</v>
      </c>
      <c r="E585" s="26">
        <f t="shared" si="54"/>
        <v>0.47</v>
      </c>
      <c r="F585" s="26">
        <f t="shared" si="55"/>
        <v>0.55632183908045973</v>
      </c>
      <c r="G585" s="19">
        <v>51</v>
      </c>
      <c r="H585" s="19">
        <v>47</v>
      </c>
      <c r="I585" s="14">
        <v>193</v>
      </c>
      <c r="J585" s="14">
        <v>242</v>
      </c>
      <c r="K585" s="14">
        <v>1</v>
      </c>
      <c r="L585" s="22">
        <f t="shared" si="56"/>
        <v>0.65122605363984676</v>
      </c>
      <c r="M585" s="14">
        <v>0</v>
      </c>
      <c r="N585" s="22">
        <f t="shared" si="57"/>
        <v>0.34210727969348653</v>
      </c>
      <c r="O585" s="27">
        <f t="shared" si="58"/>
        <v>0</v>
      </c>
      <c r="P585" s="27">
        <f t="shared" si="59"/>
        <v>0</v>
      </c>
    </row>
    <row r="586" spans="1:16">
      <c r="A586" s="21">
        <v>40917</v>
      </c>
      <c r="B586" s="19">
        <v>7.8</v>
      </c>
      <c r="C586" s="26">
        <v>0.51</v>
      </c>
      <c r="D586" s="26">
        <v>0.44367816091954021</v>
      </c>
      <c r="E586" s="26">
        <f t="shared" si="54"/>
        <v>0.47</v>
      </c>
      <c r="F586" s="26">
        <f t="shared" si="55"/>
        <v>0.55632183908045973</v>
      </c>
      <c r="G586" s="19">
        <v>51</v>
      </c>
      <c r="H586" s="19">
        <v>47</v>
      </c>
      <c r="I586" s="14">
        <v>193</v>
      </c>
      <c r="J586" s="14">
        <v>242</v>
      </c>
      <c r="K586" s="14">
        <v>1</v>
      </c>
      <c r="L586" s="22">
        <f t="shared" si="56"/>
        <v>0.65122605363984676</v>
      </c>
      <c r="M586" s="14">
        <v>0</v>
      </c>
      <c r="N586" s="22">
        <f t="shared" si="57"/>
        <v>0.34210727969348653</v>
      </c>
      <c r="O586" s="27">
        <f t="shared" si="58"/>
        <v>0</v>
      </c>
      <c r="P586" s="27">
        <f t="shared" si="59"/>
        <v>0</v>
      </c>
    </row>
    <row r="587" spans="1:16">
      <c r="A587" s="21">
        <v>40918</v>
      </c>
      <c r="B587" s="19">
        <v>7.8</v>
      </c>
      <c r="C587" s="26">
        <v>0.51</v>
      </c>
      <c r="D587" s="26">
        <v>0.44367816091954021</v>
      </c>
      <c r="E587" s="26">
        <f t="shared" si="54"/>
        <v>0.47</v>
      </c>
      <c r="F587" s="26">
        <f t="shared" si="55"/>
        <v>0.55632183908045973</v>
      </c>
      <c r="G587" s="19">
        <v>51</v>
      </c>
      <c r="H587" s="19">
        <v>47</v>
      </c>
      <c r="I587" s="14">
        <v>193</v>
      </c>
      <c r="J587" s="14">
        <v>242</v>
      </c>
      <c r="K587" s="14">
        <v>1</v>
      </c>
      <c r="L587" s="22">
        <f t="shared" si="56"/>
        <v>0.65122605363984676</v>
      </c>
      <c r="M587" s="14">
        <v>0</v>
      </c>
      <c r="N587" s="22">
        <f t="shared" si="57"/>
        <v>0.34210727969348653</v>
      </c>
      <c r="O587" s="27">
        <f t="shared" si="58"/>
        <v>0</v>
      </c>
      <c r="P587" s="27">
        <f t="shared" si="59"/>
        <v>0</v>
      </c>
    </row>
    <row r="588" spans="1:16">
      <c r="A588" s="21">
        <v>40919</v>
      </c>
      <c r="B588" s="19">
        <v>7.8</v>
      </c>
      <c r="C588" s="26">
        <v>0.51</v>
      </c>
      <c r="D588" s="26">
        <v>0.44367816091954021</v>
      </c>
      <c r="E588" s="26">
        <f t="shared" si="54"/>
        <v>0.47</v>
      </c>
      <c r="F588" s="26">
        <f t="shared" si="55"/>
        <v>0.55632183908045973</v>
      </c>
      <c r="G588" s="19">
        <v>51</v>
      </c>
      <c r="H588" s="19">
        <v>47</v>
      </c>
      <c r="I588" s="14">
        <v>193</v>
      </c>
      <c r="J588" s="14">
        <v>242</v>
      </c>
      <c r="K588" s="14">
        <v>1</v>
      </c>
      <c r="L588" s="22">
        <f t="shared" si="56"/>
        <v>0.65122605363984676</v>
      </c>
      <c r="M588" s="14">
        <v>0</v>
      </c>
      <c r="N588" s="22">
        <f t="shared" si="57"/>
        <v>0.34210727969348653</v>
      </c>
      <c r="O588" s="27">
        <f t="shared" si="58"/>
        <v>0</v>
      </c>
      <c r="P588" s="27">
        <f t="shared" si="59"/>
        <v>0</v>
      </c>
    </row>
    <row r="589" spans="1:16">
      <c r="A589" s="21">
        <v>40920</v>
      </c>
      <c r="B589" s="19">
        <v>7.9</v>
      </c>
      <c r="C589" s="26">
        <v>0.51</v>
      </c>
      <c r="D589" s="26">
        <v>0.44367816091954021</v>
      </c>
      <c r="E589" s="26">
        <f t="shared" si="54"/>
        <v>0.47</v>
      </c>
      <c r="F589" s="26">
        <f t="shared" si="55"/>
        <v>0.55632183908045973</v>
      </c>
      <c r="G589" s="19">
        <v>51</v>
      </c>
      <c r="H589" s="19">
        <v>47</v>
      </c>
      <c r="I589" s="14">
        <v>193</v>
      </c>
      <c r="J589" s="14">
        <v>242</v>
      </c>
      <c r="K589" s="14">
        <v>1</v>
      </c>
      <c r="L589" s="22">
        <f t="shared" si="56"/>
        <v>0.65122605363984676</v>
      </c>
      <c r="M589" s="14">
        <v>0</v>
      </c>
      <c r="N589" s="22">
        <f t="shared" si="57"/>
        <v>0.34210727969348653</v>
      </c>
      <c r="O589" s="27">
        <f t="shared" si="58"/>
        <v>0</v>
      </c>
      <c r="P589" s="27">
        <f t="shared" si="59"/>
        <v>0</v>
      </c>
    </row>
    <row r="590" spans="1:16">
      <c r="A590" s="21">
        <v>41275</v>
      </c>
      <c r="B590" s="19">
        <v>7.9</v>
      </c>
      <c r="C590" s="26">
        <v>0.51</v>
      </c>
      <c r="D590" s="26">
        <v>0.44367816091954021</v>
      </c>
      <c r="E590" s="26">
        <f t="shared" si="54"/>
        <v>0.47</v>
      </c>
      <c r="F590" s="26">
        <f t="shared" si="55"/>
        <v>0.55632183908045973</v>
      </c>
      <c r="G590" s="19">
        <v>51</v>
      </c>
      <c r="H590" s="19">
        <v>47</v>
      </c>
      <c r="I590" s="14">
        <v>193</v>
      </c>
      <c r="J590" s="14">
        <v>242</v>
      </c>
      <c r="K590" s="14">
        <v>1</v>
      </c>
      <c r="L590" s="22">
        <f t="shared" si="56"/>
        <v>0.65122605363984676</v>
      </c>
      <c r="M590" s="14">
        <v>0</v>
      </c>
      <c r="N590" s="22">
        <f t="shared" si="57"/>
        <v>0.34210727969348653</v>
      </c>
      <c r="O590" s="27">
        <f t="shared" si="58"/>
        <v>0</v>
      </c>
      <c r="P590" s="27">
        <f t="shared" si="59"/>
        <v>0</v>
      </c>
    </row>
    <row r="591" spans="1:16">
      <c r="A591" s="21">
        <v>41276</v>
      </c>
      <c r="B591" s="19">
        <v>7.7</v>
      </c>
      <c r="C591" s="26">
        <v>0.54</v>
      </c>
      <c r="D591" s="26">
        <v>0.46206896551724136</v>
      </c>
      <c r="E591" s="26">
        <f t="shared" si="54"/>
        <v>0.45</v>
      </c>
      <c r="F591" s="26">
        <f t="shared" si="55"/>
        <v>0.53793103448275859</v>
      </c>
      <c r="G591" s="19">
        <v>54</v>
      </c>
      <c r="H591" s="19">
        <v>45</v>
      </c>
      <c r="I591" s="14">
        <v>201</v>
      </c>
      <c r="J591" s="14">
        <v>234</v>
      </c>
      <c r="K591" s="14">
        <v>1</v>
      </c>
      <c r="L591" s="22">
        <f t="shared" si="56"/>
        <v>0.66735632183908056</v>
      </c>
      <c r="M591" s="14">
        <v>0</v>
      </c>
      <c r="N591" s="22">
        <f t="shared" si="57"/>
        <v>0.3293103448275862</v>
      </c>
      <c r="O591" s="27">
        <f t="shared" si="58"/>
        <v>0</v>
      </c>
      <c r="P591" s="27">
        <f t="shared" si="59"/>
        <v>0</v>
      </c>
    </row>
    <row r="592" spans="1:16">
      <c r="A592" s="21">
        <v>41277</v>
      </c>
      <c r="B592" s="19">
        <v>7.5</v>
      </c>
      <c r="C592" s="26">
        <v>0.54</v>
      </c>
      <c r="D592" s="26">
        <v>0.46206896551724136</v>
      </c>
      <c r="E592" s="26">
        <f t="shared" si="54"/>
        <v>0.45</v>
      </c>
      <c r="F592" s="26">
        <f t="shared" si="55"/>
        <v>0.53793103448275859</v>
      </c>
      <c r="G592" s="19">
        <v>54</v>
      </c>
      <c r="H592" s="19">
        <v>45</v>
      </c>
      <c r="I592" s="14">
        <v>201</v>
      </c>
      <c r="J592" s="14">
        <v>234</v>
      </c>
      <c r="K592" s="14">
        <v>1</v>
      </c>
      <c r="L592" s="22">
        <f t="shared" si="56"/>
        <v>0.66735632183908056</v>
      </c>
      <c r="M592" s="14">
        <v>0</v>
      </c>
      <c r="N592" s="22">
        <f t="shared" si="57"/>
        <v>0.3293103448275862</v>
      </c>
      <c r="O592" s="27">
        <f t="shared" si="58"/>
        <v>0</v>
      </c>
      <c r="P592" s="27">
        <f t="shared" si="59"/>
        <v>0</v>
      </c>
    </row>
    <row r="593" spans="1:16">
      <c r="A593" s="21">
        <v>41278</v>
      </c>
      <c r="B593" s="19">
        <v>7.5</v>
      </c>
      <c r="C593" s="26">
        <v>0.54</v>
      </c>
      <c r="D593" s="26">
        <v>0.46206896551724136</v>
      </c>
      <c r="E593" s="26">
        <f t="shared" si="54"/>
        <v>0.45</v>
      </c>
      <c r="F593" s="26">
        <f t="shared" si="55"/>
        <v>0.53793103448275859</v>
      </c>
      <c r="G593" s="19">
        <v>54</v>
      </c>
      <c r="H593" s="19">
        <v>45</v>
      </c>
      <c r="I593" s="14">
        <v>201</v>
      </c>
      <c r="J593" s="14">
        <v>234</v>
      </c>
      <c r="K593" s="14">
        <v>1</v>
      </c>
      <c r="L593" s="22">
        <f t="shared" si="56"/>
        <v>0.66735632183908056</v>
      </c>
      <c r="M593" s="14">
        <v>0</v>
      </c>
      <c r="N593" s="22">
        <f t="shared" si="57"/>
        <v>0.3293103448275862</v>
      </c>
      <c r="O593" s="27">
        <f t="shared" si="58"/>
        <v>0</v>
      </c>
      <c r="P593" s="27">
        <f t="shared" si="59"/>
        <v>0</v>
      </c>
    </row>
    <row r="594" spans="1:16">
      <c r="A594" s="21">
        <v>41279</v>
      </c>
      <c r="B594" s="19">
        <v>7.5</v>
      </c>
      <c r="C594" s="26">
        <v>0.54</v>
      </c>
      <c r="D594" s="26">
        <v>0.46206896551724136</v>
      </c>
      <c r="E594" s="26">
        <f t="shared" si="54"/>
        <v>0.45</v>
      </c>
      <c r="F594" s="26">
        <f t="shared" si="55"/>
        <v>0.53793103448275859</v>
      </c>
      <c r="G594" s="19">
        <v>54</v>
      </c>
      <c r="H594" s="19">
        <v>45</v>
      </c>
      <c r="I594" s="14">
        <v>201</v>
      </c>
      <c r="J594" s="14">
        <v>234</v>
      </c>
      <c r="K594" s="14">
        <v>1</v>
      </c>
      <c r="L594" s="22">
        <f t="shared" si="56"/>
        <v>0.66735632183908056</v>
      </c>
      <c r="M594" s="14">
        <v>0</v>
      </c>
      <c r="N594" s="22">
        <f t="shared" si="57"/>
        <v>0.3293103448275862</v>
      </c>
      <c r="O594" s="27">
        <f t="shared" si="58"/>
        <v>0</v>
      </c>
      <c r="P594" s="27">
        <f t="shared" si="59"/>
        <v>0</v>
      </c>
    </row>
    <row r="595" spans="1:16">
      <c r="A595" s="21">
        <v>41280</v>
      </c>
      <c r="B595" s="19">
        <v>7.5</v>
      </c>
      <c r="C595" s="26">
        <v>0.54</v>
      </c>
      <c r="D595" s="26">
        <v>0.46206896551724136</v>
      </c>
      <c r="E595" s="26">
        <f t="shared" si="54"/>
        <v>0.45</v>
      </c>
      <c r="F595" s="26">
        <f t="shared" si="55"/>
        <v>0.53793103448275859</v>
      </c>
      <c r="G595" s="19">
        <v>54</v>
      </c>
      <c r="H595" s="19">
        <v>45</v>
      </c>
      <c r="I595" s="14">
        <v>201</v>
      </c>
      <c r="J595" s="14">
        <v>234</v>
      </c>
      <c r="K595" s="14">
        <v>1</v>
      </c>
      <c r="L595" s="22">
        <f t="shared" si="56"/>
        <v>0.66735632183908056</v>
      </c>
      <c r="M595" s="14">
        <v>0</v>
      </c>
      <c r="N595" s="22">
        <f t="shared" si="57"/>
        <v>0.3293103448275862</v>
      </c>
      <c r="O595" s="27">
        <f t="shared" si="58"/>
        <v>0</v>
      </c>
      <c r="P595" s="27">
        <f t="shared" si="59"/>
        <v>0</v>
      </c>
    </row>
    <row r="596" spans="1:16">
      <c r="A596" s="21">
        <v>41281</v>
      </c>
      <c r="B596" s="19">
        <v>7.3</v>
      </c>
      <c r="C596" s="26">
        <v>0.54</v>
      </c>
      <c r="D596" s="26">
        <v>0.46206896551724136</v>
      </c>
      <c r="E596" s="26">
        <f t="shared" si="54"/>
        <v>0.45</v>
      </c>
      <c r="F596" s="26">
        <f t="shared" si="55"/>
        <v>0.53793103448275859</v>
      </c>
      <c r="G596" s="19">
        <v>54</v>
      </c>
      <c r="H596" s="19">
        <v>45</v>
      </c>
      <c r="I596" s="14">
        <v>201</v>
      </c>
      <c r="J596" s="14">
        <v>234</v>
      </c>
      <c r="K596" s="14">
        <v>1</v>
      </c>
      <c r="L596" s="22">
        <f t="shared" si="56"/>
        <v>0.66735632183908056</v>
      </c>
      <c r="M596" s="14">
        <v>0</v>
      </c>
      <c r="N596" s="22">
        <f t="shared" si="57"/>
        <v>0.3293103448275862</v>
      </c>
      <c r="O596" s="27">
        <f t="shared" si="58"/>
        <v>0</v>
      </c>
      <c r="P596" s="27">
        <f t="shared" si="59"/>
        <v>0</v>
      </c>
    </row>
    <row r="597" spans="1:16">
      <c r="A597" s="21">
        <v>41282</v>
      </c>
      <c r="B597" s="19">
        <v>7.2</v>
      </c>
      <c r="C597" s="26">
        <v>0.54</v>
      </c>
      <c r="D597" s="26">
        <v>0.46206896551724136</v>
      </c>
      <c r="E597" s="26">
        <f t="shared" si="54"/>
        <v>0.45</v>
      </c>
      <c r="F597" s="26">
        <f t="shared" si="55"/>
        <v>0.53793103448275859</v>
      </c>
      <c r="G597" s="19">
        <v>54</v>
      </c>
      <c r="H597" s="19">
        <v>45</v>
      </c>
      <c r="I597" s="14">
        <v>201</v>
      </c>
      <c r="J597" s="14">
        <v>234</v>
      </c>
      <c r="K597" s="14">
        <v>1</v>
      </c>
      <c r="L597" s="22">
        <f t="shared" si="56"/>
        <v>0.66735632183908056</v>
      </c>
      <c r="M597" s="14">
        <v>0</v>
      </c>
      <c r="N597" s="22">
        <f t="shared" si="57"/>
        <v>0.3293103448275862</v>
      </c>
      <c r="O597" s="27">
        <f t="shared" si="58"/>
        <v>0</v>
      </c>
      <c r="P597" s="27">
        <f t="shared" si="59"/>
        <v>0</v>
      </c>
    </row>
    <row r="598" spans="1:16">
      <c r="A598" s="21">
        <v>41283</v>
      </c>
      <c r="B598" s="19">
        <v>7.2</v>
      </c>
      <c r="C598" s="26">
        <v>0.54</v>
      </c>
      <c r="D598" s="26">
        <v>0.46206896551724136</v>
      </c>
      <c r="E598" s="26">
        <f t="shared" si="54"/>
        <v>0.45</v>
      </c>
      <c r="F598" s="26">
        <f t="shared" si="55"/>
        <v>0.53793103448275859</v>
      </c>
      <c r="G598" s="19">
        <v>54</v>
      </c>
      <c r="H598" s="19">
        <v>45</v>
      </c>
      <c r="I598" s="14">
        <v>201</v>
      </c>
      <c r="J598" s="14">
        <v>234</v>
      </c>
      <c r="K598" s="14">
        <v>1</v>
      </c>
      <c r="L598" s="22">
        <f t="shared" si="56"/>
        <v>0.66735632183908056</v>
      </c>
      <c r="M598" s="14">
        <v>0</v>
      </c>
      <c r="N598" s="22">
        <f t="shared" si="57"/>
        <v>0.3293103448275862</v>
      </c>
      <c r="O598" s="27">
        <f t="shared" si="58"/>
        <v>0</v>
      </c>
      <c r="P598" s="27">
        <f t="shared" si="59"/>
        <v>0</v>
      </c>
    </row>
    <row r="599" spans="1:16">
      <c r="A599" s="21">
        <v>41284</v>
      </c>
      <c r="B599" s="19">
        <v>7.2</v>
      </c>
      <c r="C599" s="26">
        <v>0.54</v>
      </c>
      <c r="D599" s="26">
        <v>0.46206896551724136</v>
      </c>
      <c r="E599" s="26">
        <f t="shared" si="54"/>
        <v>0.45</v>
      </c>
      <c r="F599" s="26">
        <f t="shared" si="55"/>
        <v>0.53793103448275859</v>
      </c>
      <c r="G599" s="19">
        <v>54</v>
      </c>
      <c r="H599" s="19">
        <v>45</v>
      </c>
      <c r="I599" s="14">
        <v>201</v>
      </c>
      <c r="J599" s="14">
        <v>234</v>
      </c>
      <c r="K599" s="14">
        <v>1</v>
      </c>
      <c r="L599" s="22">
        <f t="shared" si="56"/>
        <v>0.66735632183908056</v>
      </c>
      <c r="M599" s="14">
        <v>0</v>
      </c>
      <c r="N599" s="22">
        <f t="shared" si="57"/>
        <v>0.3293103448275862</v>
      </c>
      <c r="O599" s="27">
        <f t="shared" si="58"/>
        <v>0</v>
      </c>
      <c r="P599" s="27">
        <f t="shared" si="59"/>
        <v>0</v>
      </c>
    </row>
    <row r="600" spans="1:16">
      <c r="A600" s="21">
        <v>41285</v>
      </c>
      <c r="B600" s="19">
        <v>7</v>
      </c>
      <c r="C600" s="26">
        <v>0.54</v>
      </c>
      <c r="D600" s="26">
        <v>0.46206896551724136</v>
      </c>
      <c r="E600" s="26">
        <f t="shared" si="54"/>
        <v>0.45</v>
      </c>
      <c r="F600" s="26">
        <f t="shared" si="55"/>
        <v>0.53793103448275859</v>
      </c>
      <c r="G600" s="19">
        <v>54</v>
      </c>
      <c r="H600" s="19">
        <v>45</v>
      </c>
      <c r="I600" s="14">
        <v>201</v>
      </c>
      <c r="J600" s="14">
        <v>234</v>
      </c>
      <c r="K600" s="14">
        <v>1</v>
      </c>
      <c r="L600" s="22">
        <f t="shared" si="56"/>
        <v>0.66735632183908056</v>
      </c>
      <c r="M600" s="14">
        <v>0</v>
      </c>
      <c r="N600" s="22">
        <f t="shared" si="57"/>
        <v>0.3293103448275862</v>
      </c>
      <c r="O600" s="27">
        <f t="shared" si="58"/>
        <v>0</v>
      </c>
      <c r="P600" s="27">
        <f t="shared" si="59"/>
        <v>0</v>
      </c>
    </row>
    <row r="601" spans="1:16">
      <c r="A601" s="21">
        <v>41286</v>
      </c>
      <c r="B601" s="19">
        <v>6.7</v>
      </c>
      <c r="C601" s="26">
        <v>0.54</v>
      </c>
      <c r="D601" s="26">
        <v>0.46206896551724136</v>
      </c>
      <c r="E601" s="26">
        <f t="shared" si="54"/>
        <v>0.45</v>
      </c>
      <c r="F601" s="26">
        <f t="shared" si="55"/>
        <v>0.53793103448275859</v>
      </c>
      <c r="G601" s="19">
        <v>54</v>
      </c>
      <c r="H601" s="19">
        <v>45</v>
      </c>
      <c r="I601" s="14">
        <v>201</v>
      </c>
      <c r="J601" s="14">
        <v>234</v>
      </c>
      <c r="K601" s="14">
        <v>1</v>
      </c>
      <c r="L601" s="22">
        <f t="shared" si="56"/>
        <v>0.66735632183908056</v>
      </c>
      <c r="M601" s="14">
        <v>0</v>
      </c>
      <c r="N601" s="22">
        <f t="shared" si="57"/>
        <v>0.3293103448275862</v>
      </c>
      <c r="O601" s="27">
        <f t="shared" si="58"/>
        <v>0</v>
      </c>
      <c r="P601" s="27">
        <f t="shared" si="59"/>
        <v>0</v>
      </c>
    </row>
    <row r="602" spans="1:16">
      <c r="A602" s="21">
        <v>41640</v>
      </c>
      <c r="B602" s="19">
        <v>6.6</v>
      </c>
      <c r="C602" s="26">
        <v>0.54</v>
      </c>
      <c r="D602" s="26">
        <v>0.46206896551724136</v>
      </c>
      <c r="E602" s="26">
        <f t="shared" si="54"/>
        <v>0.45</v>
      </c>
      <c r="F602" s="26">
        <f t="shared" si="55"/>
        <v>0.53793103448275859</v>
      </c>
      <c r="G602" s="19">
        <v>54</v>
      </c>
      <c r="H602" s="19">
        <v>45</v>
      </c>
      <c r="I602" s="14">
        <v>201</v>
      </c>
      <c r="J602" s="14">
        <v>234</v>
      </c>
      <c r="K602" s="14">
        <v>1</v>
      </c>
      <c r="L602" s="22">
        <f t="shared" si="56"/>
        <v>0.66735632183908056</v>
      </c>
      <c r="M602" s="14">
        <v>0</v>
      </c>
      <c r="N602" s="22">
        <f t="shared" si="57"/>
        <v>0.3293103448275862</v>
      </c>
      <c r="O602" s="27">
        <f t="shared" si="58"/>
        <v>0</v>
      </c>
      <c r="P602" s="27">
        <f t="shared" si="59"/>
        <v>0</v>
      </c>
    </row>
    <row r="603" spans="1:16">
      <c r="A603" s="21">
        <v>41641</v>
      </c>
      <c r="B603" s="19">
        <v>6.7</v>
      </c>
      <c r="C603" s="26">
        <v>0.54</v>
      </c>
      <c r="D603" s="26">
        <v>0.46206896551724136</v>
      </c>
      <c r="E603" s="26">
        <f t="shared" si="54"/>
        <v>0.45</v>
      </c>
      <c r="F603" s="26">
        <f t="shared" si="55"/>
        <v>0.53793103448275859</v>
      </c>
      <c r="G603" s="19">
        <v>54</v>
      </c>
      <c r="H603" s="19">
        <v>45</v>
      </c>
      <c r="I603" s="14">
        <v>201</v>
      </c>
      <c r="J603" s="14">
        <v>234</v>
      </c>
      <c r="K603" s="14">
        <v>1</v>
      </c>
      <c r="L603" s="22">
        <f t="shared" si="56"/>
        <v>0.66735632183908056</v>
      </c>
      <c r="M603" s="14">
        <v>0</v>
      </c>
      <c r="N603" s="22">
        <f t="shared" si="57"/>
        <v>0.3293103448275862</v>
      </c>
      <c r="O603" s="27">
        <f t="shared" si="58"/>
        <v>0</v>
      </c>
      <c r="P603" s="27">
        <f t="shared" si="59"/>
        <v>0</v>
      </c>
    </row>
    <row r="604" spans="1:16">
      <c r="A604" s="21">
        <v>41642</v>
      </c>
      <c r="B604" s="19">
        <v>6.7</v>
      </c>
      <c r="C604" s="26">
        <v>0.54</v>
      </c>
      <c r="D604" s="26">
        <v>0.46206896551724136</v>
      </c>
      <c r="E604" s="26">
        <f t="shared" si="54"/>
        <v>0.45</v>
      </c>
      <c r="F604" s="26">
        <f t="shared" si="55"/>
        <v>0.53793103448275859</v>
      </c>
      <c r="G604" s="19">
        <v>54</v>
      </c>
      <c r="H604" s="19">
        <v>45</v>
      </c>
      <c r="I604" s="14">
        <v>201</v>
      </c>
      <c r="J604" s="14">
        <v>234</v>
      </c>
      <c r="K604" s="14">
        <v>1</v>
      </c>
      <c r="L604" s="22">
        <f t="shared" si="56"/>
        <v>0.66735632183908056</v>
      </c>
      <c r="M604" s="14">
        <v>0</v>
      </c>
      <c r="N604" s="22">
        <f t="shared" si="57"/>
        <v>0.3293103448275862</v>
      </c>
      <c r="O604" s="27">
        <f t="shared" si="58"/>
        <v>0</v>
      </c>
      <c r="P604" s="27">
        <f t="shared" si="59"/>
        <v>0</v>
      </c>
    </row>
    <row r="605" spans="1:16">
      <c r="A605" s="21">
        <v>41643</v>
      </c>
      <c r="B605" s="19">
        <v>6.3</v>
      </c>
      <c r="C605" s="26">
        <v>0.54</v>
      </c>
      <c r="D605" s="26">
        <v>0.46206896551724136</v>
      </c>
      <c r="E605" s="26">
        <f t="shared" si="54"/>
        <v>0.45</v>
      </c>
      <c r="F605" s="26">
        <f t="shared" si="55"/>
        <v>0.53793103448275859</v>
      </c>
      <c r="G605" s="19">
        <v>54</v>
      </c>
      <c r="H605" s="19">
        <v>45</v>
      </c>
      <c r="I605" s="14">
        <v>201</v>
      </c>
      <c r="J605" s="14">
        <v>234</v>
      </c>
      <c r="K605" s="14">
        <v>1</v>
      </c>
      <c r="L605" s="22">
        <f t="shared" si="56"/>
        <v>0.66735632183908056</v>
      </c>
      <c r="M605" s="14">
        <v>0</v>
      </c>
      <c r="N605" s="22">
        <f t="shared" si="57"/>
        <v>0.3293103448275862</v>
      </c>
      <c r="O605" s="27">
        <f t="shared" si="58"/>
        <v>0</v>
      </c>
      <c r="P605" s="27">
        <f t="shared" si="59"/>
        <v>0</v>
      </c>
    </row>
    <row r="606" spans="1:16">
      <c r="A606" s="21">
        <v>41644</v>
      </c>
      <c r="B606" s="19">
        <v>6.3</v>
      </c>
      <c r="C606" s="26">
        <v>0.54</v>
      </c>
      <c r="D606" s="26">
        <v>0.46206896551724136</v>
      </c>
      <c r="E606" s="26">
        <f t="shared" si="54"/>
        <v>0.45</v>
      </c>
      <c r="F606" s="26">
        <f t="shared" si="55"/>
        <v>0.53793103448275859</v>
      </c>
      <c r="G606" s="19">
        <v>54</v>
      </c>
      <c r="H606" s="19">
        <v>45</v>
      </c>
      <c r="I606" s="14">
        <v>201</v>
      </c>
      <c r="J606" s="14">
        <v>234</v>
      </c>
      <c r="K606" s="14">
        <v>1</v>
      </c>
      <c r="L606" s="22">
        <f t="shared" si="56"/>
        <v>0.66735632183908056</v>
      </c>
      <c r="M606" s="14">
        <v>0</v>
      </c>
      <c r="N606" s="22">
        <f t="shared" si="57"/>
        <v>0.3293103448275862</v>
      </c>
      <c r="O606" s="27">
        <f t="shared" si="58"/>
        <v>0</v>
      </c>
      <c r="P606" s="27">
        <f t="shared" si="59"/>
        <v>0</v>
      </c>
    </row>
    <row r="607" spans="1:16">
      <c r="A607" s="21">
        <v>41645</v>
      </c>
      <c r="B607" s="19">
        <v>6.1</v>
      </c>
      <c r="C607" s="26">
        <v>0.54</v>
      </c>
      <c r="D607" s="26">
        <v>0.46206896551724136</v>
      </c>
      <c r="E607" s="26">
        <f t="shared" si="54"/>
        <v>0.45</v>
      </c>
      <c r="F607" s="26">
        <f t="shared" si="55"/>
        <v>0.53793103448275859</v>
      </c>
      <c r="G607" s="19">
        <v>54</v>
      </c>
      <c r="H607" s="19">
        <v>45</v>
      </c>
      <c r="I607" s="14">
        <v>201</v>
      </c>
      <c r="J607" s="14">
        <v>234</v>
      </c>
      <c r="K607" s="14">
        <v>1</v>
      </c>
      <c r="L607" s="22">
        <f t="shared" si="56"/>
        <v>0.66735632183908056</v>
      </c>
      <c r="M607" s="14">
        <v>0</v>
      </c>
      <c r="N607" s="22">
        <f t="shared" si="57"/>
        <v>0.3293103448275862</v>
      </c>
      <c r="O607" s="27">
        <f t="shared" si="58"/>
        <v>0</v>
      </c>
      <c r="P607" s="27">
        <f t="shared" si="59"/>
        <v>0</v>
      </c>
    </row>
    <row r="608" spans="1:16">
      <c r="A608" s="21">
        <v>41646</v>
      </c>
      <c r="B608" s="19">
        <v>6.2</v>
      </c>
      <c r="C608" s="26">
        <v>0.54</v>
      </c>
      <c r="D608" s="26">
        <v>0.46206896551724136</v>
      </c>
      <c r="E608" s="26">
        <f t="shared" si="54"/>
        <v>0.45</v>
      </c>
      <c r="F608" s="26">
        <f t="shared" si="55"/>
        <v>0.53793103448275859</v>
      </c>
      <c r="G608" s="19">
        <v>54</v>
      </c>
      <c r="H608" s="19">
        <v>45</v>
      </c>
      <c r="I608" s="14">
        <v>201</v>
      </c>
      <c r="J608" s="14">
        <v>234</v>
      </c>
      <c r="K608" s="14">
        <v>1</v>
      </c>
      <c r="L608" s="22">
        <f t="shared" si="56"/>
        <v>0.66735632183908056</v>
      </c>
      <c r="M608" s="14">
        <v>0</v>
      </c>
      <c r="N608" s="22">
        <f t="shared" si="57"/>
        <v>0.3293103448275862</v>
      </c>
      <c r="O608" s="27">
        <f t="shared" si="58"/>
        <v>0</v>
      </c>
      <c r="P608" s="27">
        <f t="shared" si="59"/>
        <v>0</v>
      </c>
    </row>
    <row r="609" spans="1:16">
      <c r="A609" s="21">
        <v>41647</v>
      </c>
      <c r="B609" s="19">
        <v>6.1</v>
      </c>
      <c r="C609" s="26">
        <v>0.54</v>
      </c>
      <c r="D609" s="26">
        <v>0.46206896551724136</v>
      </c>
      <c r="E609" s="26">
        <f t="shared" si="54"/>
        <v>0.45</v>
      </c>
      <c r="F609" s="26">
        <f t="shared" si="55"/>
        <v>0.53793103448275859</v>
      </c>
      <c r="G609" s="19">
        <v>54</v>
      </c>
      <c r="H609" s="19">
        <v>45</v>
      </c>
      <c r="I609" s="14">
        <v>201</v>
      </c>
      <c r="J609" s="14">
        <v>234</v>
      </c>
      <c r="K609" s="14">
        <v>1</v>
      </c>
      <c r="L609" s="22">
        <f t="shared" si="56"/>
        <v>0.66735632183908056</v>
      </c>
      <c r="M609" s="14">
        <v>0</v>
      </c>
      <c r="N609" s="22">
        <f t="shared" si="57"/>
        <v>0.3293103448275862</v>
      </c>
      <c r="O609" s="27">
        <f t="shared" si="58"/>
        <v>0</v>
      </c>
      <c r="P609" s="27">
        <f t="shared" si="59"/>
        <v>0</v>
      </c>
    </row>
    <row r="610" spans="1:16">
      <c r="A610" s="21">
        <v>41648</v>
      </c>
      <c r="B610" s="19">
        <v>5.9</v>
      </c>
      <c r="C610" s="26">
        <v>0.54</v>
      </c>
      <c r="D610" s="26">
        <v>0.46206896551724136</v>
      </c>
      <c r="E610" s="26">
        <f t="shared" si="54"/>
        <v>0.45</v>
      </c>
      <c r="F610" s="26">
        <f t="shared" si="55"/>
        <v>0.53793103448275859</v>
      </c>
      <c r="G610" s="19">
        <v>54</v>
      </c>
      <c r="H610" s="19">
        <v>45</v>
      </c>
      <c r="I610" s="14">
        <v>201</v>
      </c>
      <c r="J610" s="14">
        <v>234</v>
      </c>
      <c r="K610" s="14">
        <v>1</v>
      </c>
      <c r="L610" s="22">
        <f t="shared" si="56"/>
        <v>0.66735632183908056</v>
      </c>
      <c r="M610" s="14">
        <v>0</v>
      </c>
      <c r="N610" s="22">
        <f t="shared" si="57"/>
        <v>0.3293103448275862</v>
      </c>
      <c r="O610" s="27">
        <f t="shared" si="58"/>
        <v>0</v>
      </c>
      <c r="P610" s="27">
        <f t="shared" si="59"/>
        <v>0</v>
      </c>
    </row>
    <row r="611" spans="1:16">
      <c r="A611" s="21">
        <v>41649</v>
      </c>
      <c r="C611" s="26">
        <v>0.54</v>
      </c>
      <c r="D611" s="26">
        <v>0.46206896551724136</v>
      </c>
      <c r="E611" s="26">
        <f t="shared" si="54"/>
        <v>0.45</v>
      </c>
      <c r="F611" s="26">
        <f t="shared" si="55"/>
        <v>0.53793103448275859</v>
      </c>
      <c r="G611" s="19">
        <v>54</v>
      </c>
      <c r="H611" s="19">
        <v>45</v>
      </c>
      <c r="I611" s="14">
        <v>201</v>
      </c>
      <c r="J611" s="14">
        <v>234</v>
      </c>
      <c r="K611" s="14">
        <v>1</v>
      </c>
      <c r="L611" s="22">
        <f t="shared" si="56"/>
        <v>0.66735632183908056</v>
      </c>
      <c r="M611" s="14">
        <v>0</v>
      </c>
      <c r="N611" s="22">
        <f t="shared" si="57"/>
        <v>0.3293103448275862</v>
      </c>
      <c r="O611" s="27">
        <f t="shared" si="58"/>
        <v>0</v>
      </c>
      <c r="P611" s="27">
        <f t="shared" si="59"/>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CB284"/>
  <sheetViews>
    <sheetView topLeftCell="BG1" workbookViewId="0">
      <selection activeCell="BV6" sqref="BV6"/>
    </sheetView>
  </sheetViews>
  <sheetFormatPr defaultRowHeight="15"/>
  <cols>
    <col min="6" max="6" width="9.140625" customWidth="1"/>
  </cols>
  <sheetData>
    <row r="1" spans="1:80" ht="23.25">
      <c r="A1" s="29"/>
      <c r="B1" s="29"/>
      <c r="C1" s="30">
        <v>1969</v>
      </c>
      <c r="D1" s="30">
        <v>1970</v>
      </c>
      <c r="E1" s="30">
        <v>1971</v>
      </c>
      <c r="F1" s="30">
        <v>1972</v>
      </c>
      <c r="G1" s="30">
        <v>1973</v>
      </c>
      <c r="H1" s="30">
        <v>1974</v>
      </c>
      <c r="I1" s="30">
        <v>1975</v>
      </c>
      <c r="J1" s="30">
        <v>1976</v>
      </c>
      <c r="K1" s="30">
        <v>1977</v>
      </c>
      <c r="L1" s="30">
        <v>1978</v>
      </c>
      <c r="M1" s="30">
        <v>1979</v>
      </c>
      <c r="N1" s="30">
        <v>1980</v>
      </c>
      <c r="O1" s="30">
        <v>1981</v>
      </c>
      <c r="P1" s="30">
        <v>1982</v>
      </c>
      <c r="Q1" s="30">
        <v>1983</v>
      </c>
      <c r="R1" s="30">
        <v>1984</v>
      </c>
      <c r="S1" s="30">
        <v>1985</v>
      </c>
      <c r="T1" s="30">
        <v>1986</v>
      </c>
      <c r="U1" s="30">
        <v>1987</v>
      </c>
      <c r="V1" s="30">
        <v>1988</v>
      </c>
      <c r="W1" s="30">
        <v>1989</v>
      </c>
      <c r="X1" s="30">
        <v>1990</v>
      </c>
      <c r="Y1" s="30">
        <v>1991</v>
      </c>
      <c r="Z1" s="30">
        <v>1992</v>
      </c>
      <c r="AA1" s="30">
        <v>1993</v>
      </c>
      <c r="AB1" s="30">
        <v>1994</v>
      </c>
      <c r="AC1" s="30">
        <v>1995</v>
      </c>
      <c r="AD1" s="30">
        <v>1996</v>
      </c>
      <c r="AE1" s="30">
        <v>1997</v>
      </c>
      <c r="AF1" s="30">
        <v>1998</v>
      </c>
      <c r="AG1" s="30">
        <v>1999</v>
      </c>
      <c r="AH1" s="30">
        <v>2000</v>
      </c>
      <c r="AI1" s="30">
        <v>2001</v>
      </c>
      <c r="AJ1" s="30">
        <v>2002</v>
      </c>
      <c r="AK1" s="30">
        <v>2003</v>
      </c>
      <c r="AL1" s="30">
        <v>2004</v>
      </c>
      <c r="AM1" s="30">
        <v>2005</v>
      </c>
      <c r="AN1" s="30">
        <v>2006</v>
      </c>
      <c r="AO1" s="30">
        <v>2007</v>
      </c>
      <c r="AP1" s="30">
        <v>2008</v>
      </c>
      <c r="AQ1" s="30">
        <v>2009</v>
      </c>
      <c r="AR1" s="30">
        <v>2010</v>
      </c>
      <c r="AS1" s="30">
        <v>2011</v>
      </c>
      <c r="AT1" s="30">
        <v>2012</v>
      </c>
      <c r="AU1" s="30">
        <v>2013</v>
      </c>
      <c r="AZ1" s="144" t="s">
        <v>0</v>
      </c>
      <c r="BA1" s="78" t="s">
        <v>419</v>
      </c>
      <c r="BB1" s="78" t="s">
        <v>421</v>
      </c>
      <c r="BC1" s="146" t="s">
        <v>423</v>
      </c>
      <c r="BD1" s="147"/>
      <c r="BF1" s="18" t="s">
        <v>432</v>
      </c>
      <c r="BT1" s="83" t="s">
        <v>433</v>
      </c>
      <c r="BU1" s="84"/>
      <c r="BV1" s="84"/>
      <c r="BW1" s="85"/>
      <c r="BX1" s="85"/>
      <c r="BY1" s="85"/>
      <c r="BZ1" s="85"/>
      <c r="CA1" s="137">
        <v>41942</v>
      </c>
      <c r="CB1" s="137"/>
    </row>
    <row r="2" spans="1:80" ht="23.25">
      <c r="A2" s="31" t="s">
        <v>150</v>
      </c>
      <c r="B2" s="31" t="s">
        <v>151</v>
      </c>
      <c r="C2" s="32">
        <v>3.1</v>
      </c>
      <c r="D2" s="32">
        <v>0.2</v>
      </c>
      <c r="E2" s="32">
        <v>3.3</v>
      </c>
      <c r="F2" s="32">
        <v>5.2</v>
      </c>
      <c r="G2" s="32">
        <v>5.6</v>
      </c>
      <c r="H2" s="32">
        <v>-0.5</v>
      </c>
      <c r="I2" s="32">
        <v>-0.2</v>
      </c>
      <c r="J2" s="32">
        <v>5.4</v>
      </c>
      <c r="K2" s="32">
        <v>4.5999999999999996</v>
      </c>
      <c r="L2" s="32">
        <v>5.6</v>
      </c>
      <c r="M2" s="32">
        <v>3.2</v>
      </c>
      <c r="N2" s="32">
        <v>-0.2</v>
      </c>
      <c r="O2" s="32">
        <v>2.6</v>
      </c>
      <c r="P2" s="32">
        <v>-1.9</v>
      </c>
      <c r="Q2" s="32">
        <v>4.5999999999999996</v>
      </c>
      <c r="R2" s="32">
        <v>7.3</v>
      </c>
      <c r="S2" s="32">
        <v>4.2</v>
      </c>
      <c r="T2" s="32">
        <v>3.5</v>
      </c>
      <c r="U2" s="32">
        <v>3.5</v>
      </c>
      <c r="V2" s="32">
        <v>4.2</v>
      </c>
      <c r="W2" s="32">
        <v>3.7</v>
      </c>
      <c r="X2" s="32">
        <v>1.9</v>
      </c>
      <c r="Y2" s="32">
        <v>-0.1</v>
      </c>
      <c r="Z2" s="32">
        <v>3.6</v>
      </c>
      <c r="AA2" s="32">
        <v>2.7</v>
      </c>
      <c r="AB2" s="32">
        <v>4</v>
      </c>
      <c r="AC2" s="32">
        <v>2.7</v>
      </c>
      <c r="AD2" s="32">
        <v>3.8</v>
      </c>
      <c r="AE2" s="32">
        <v>4.5</v>
      </c>
      <c r="AF2" s="32">
        <v>4.5</v>
      </c>
      <c r="AG2" s="32">
        <v>4.7</v>
      </c>
      <c r="AH2" s="32">
        <v>4.0999999999999996</v>
      </c>
      <c r="AI2" s="32">
        <v>1</v>
      </c>
      <c r="AJ2" s="32">
        <v>1.8</v>
      </c>
      <c r="AK2" s="32">
        <v>2.8</v>
      </c>
      <c r="AL2" s="32">
        <v>3.8</v>
      </c>
      <c r="AM2" s="32">
        <v>3.3</v>
      </c>
      <c r="AN2" s="32">
        <v>2.7</v>
      </c>
      <c r="AO2" s="32">
        <v>1.8</v>
      </c>
      <c r="AP2" s="32">
        <v>-0.3</v>
      </c>
      <c r="AQ2" s="32">
        <v>-2.8</v>
      </c>
      <c r="AR2" s="32">
        <v>2.5</v>
      </c>
      <c r="AS2" s="32">
        <v>1.6</v>
      </c>
      <c r="AT2" s="32">
        <v>2.2999999999999998</v>
      </c>
      <c r="AU2" s="32">
        <v>2.2000000000000002</v>
      </c>
      <c r="AZ2" s="145"/>
      <c r="BA2" s="79" t="s">
        <v>420</v>
      </c>
      <c r="BB2" s="79" t="s">
        <v>422</v>
      </c>
      <c r="BC2" s="148" t="s">
        <v>420</v>
      </c>
      <c r="BD2" s="149"/>
      <c r="BT2" s="18"/>
      <c r="BU2" s="86"/>
      <c r="BV2" s="86"/>
      <c r="BW2" s="86"/>
      <c r="BX2" s="85"/>
      <c r="BY2" s="85"/>
      <c r="BZ2" s="85"/>
      <c r="CA2" s="18"/>
      <c r="CB2" s="18"/>
    </row>
    <row r="3" spans="1:80">
      <c r="AZ3" s="80">
        <v>1920</v>
      </c>
      <c r="BA3" s="81" t="s">
        <v>424</v>
      </c>
      <c r="BB3" s="80">
        <v>106.02200000000001</v>
      </c>
      <c r="BC3" s="80">
        <v>0</v>
      </c>
      <c r="BD3" s="82"/>
      <c r="BT3" s="87" t="s">
        <v>134</v>
      </c>
      <c r="BU3" s="86"/>
      <c r="BV3" s="86"/>
      <c r="BW3" s="88"/>
      <c r="BX3" s="87" t="s">
        <v>434</v>
      </c>
      <c r="BY3" s="86"/>
      <c r="BZ3" s="86"/>
      <c r="CA3" s="18"/>
      <c r="CB3" s="18"/>
    </row>
    <row r="4" spans="1:80">
      <c r="A4" s="29"/>
      <c r="B4" s="29"/>
      <c r="C4" s="30">
        <v>1930</v>
      </c>
      <c r="D4" s="30">
        <v>1931</v>
      </c>
      <c r="E4" s="30">
        <v>1932</v>
      </c>
      <c r="F4" s="30">
        <v>1933</v>
      </c>
      <c r="G4" s="30">
        <v>1934</v>
      </c>
      <c r="H4" s="30">
        <v>1935</v>
      </c>
      <c r="I4" s="30">
        <v>1936</v>
      </c>
      <c r="J4" s="30">
        <v>1937</v>
      </c>
      <c r="K4" s="30">
        <v>1938</v>
      </c>
      <c r="L4" s="30">
        <v>1939</v>
      </c>
      <c r="M4" s="30">
        <v>1940</v>
      </c>
      <c r="N4" s="30">
        <v>1941</v>
      </c>
      <c r="O4" s="30">
        <v>1942</v>
      </c>
      <c r="P4" s="30">
        <v>1943</v>
      </c>
      <c r="Q4" s="30">
        <v>1944</v>
      </c>
      <c r="R4" s="30">
        <v>1945</v>
      </c>
      <c r="S4" s="30">
        <v>1946</v>
      </c>
      <c r="T4" s="30">
        <v>1947</v>
      </c>
      <c r="U4" s="30">
        <v>1948</v>
      </c>
      <c r="V4" s="30">
        <v>1949</v>
      </c>
      <c r="W4" s="30">
        <v>1950</v>
      </c>
      <c r="X4" s="30">
        <v>1951</v>
      </c>
      <c r="Y4" s="30">
        <v>1952</v>
      </c>
      <c r="Z4" s="30">
        <v>1953</v>
      </c>
      <c r="AA4" s="30">
        <v>1954</v>
      </c>
      <c r="AB4" s="30">
        <v>1955</v>
      </c>
      <c r="AC4" s="30">
        <v>1956</v>
      </c>
      <c r="AD4" s="30">
        <v>1957</v>
      </c>
      <c r="AE4" s="30">
        <v>1958</v>
      </c>
      <c r="AF4" s="30">
        <v>1959</v>
      </c>
      <c r="AG4" s="30">
        <v>1960</v>
      </c>
      <c r="AH4" s="30">
        <v>1961</v>
      </c>
      <c r="AI4" s="30">
        <v>1962</v>
      </c>
      <c r="AJ4" s="30">
        <v>1963</v>
      </c>
      <c r="AK4" s="30">
        <v>1964</v>
      </c>
      <c r="AL4" s="30">
        <v>1965</v>
      </c>
      <c r="AM4" s="30">
        <v>1966</v>
      </c>
      <c r="AN4" s="30">
        <v>1967</v>
      </c>
      <c r="AO4" s="30">
        <v>1968</v>
      </c>
      <c r="AP4" s="30">
        <v>1969</v>
      </c>
      <c r="AZ4" s="80">
        <v>1921</v>
      </c>
      <c r="BA4" s="81" t="s">
        <v>424</v>
      </c>
      <c r="BB4" s="80">
        <v>107.626</v>
      </c>
      <c r="BC4" s="80">
        <v>0</v>
      </c>
      <c r="BD4" s="82"/>
      <c r="BT4" s="87"/>
      <c r="BU4" s="86"/>
      <c r="BV4" s="86"/>
      <c r="BW4" s="88"/>
      <c r="BX4" s="87" t="s">
        <v>435</v>
      </c>
      <c r="BY4" s="85"/>
      <c r="BZ4" s="86"/>
      <c r="CA4" s="18"/>
      <c r="CB4" s="18"/>
    </row>
    <row r="5" spans="1:80">
      <c r="A5" s="31" t="s">
        <v>150</v>
      </c>
      <c r="B5" s="31" t="s">
        <v>151</v>
      </c>
      <c r="C5" s="32">
        <v>-8.5</v>
      </c>
      <c r="D5" s="32">
        <v>-6.4</v>
      </c>
      <c r="E5" s="32">
        <v>-12.9</v>
      </c>
      <c r="F5" s="32">
        <v>-1.3</v>
      </c>
      <c r="G5" s="32">
        <v>10.8</v>
      </c>
      <c r="H5" s="32">
        <v>8.9</v>
      </c>
      <c r="I5" s="32">
        <v>12.9</v>
      </c>
      <c r="J5" s="32">
        <v>5.0999999999999996</v>
      </c>
      <c r="K5" s="32">
        <v>-3.3</v>
      </c>
      <c r="L5" s="32">
        <v>8</v>
      </c>
      <c r="M5" s="32">
        <v>8.8000000000000007</v>
      </c>
      <c r="N5" s="32">
        <v>17.7</v>
      </c>
      <c r="O5" s="32">
        <v>18.899999999999999</v>
      </c>
      <c r="P5" s="32">
        <v>17</v>
      </c>
      <c r="Q5" s="32">
        <v>8</v>
      </c>
      <c r="R5" s="32">
        <v>-1</v>
      </c>
      <c r="S5" s="32">
        <v>-11.6</v>
      </c>
      <c r="T5" s="32">
        <v>-1.1000000000000001</v>
      </c>
      <c r="U5" s="32">
        <v>4.0999999999999996</v>
      </c>
      <c r="V5" s="32">
        <v>-0.5</v>
      </c>
      <c r="W5" s="32">
        <v>8.6999999999999993</v>
      </c>
      <c r="X5" s="32">
        <v>8.1</v>
      </c>
      <c r="Y5" s="32">
        <v>4.0999999999999996</v>
      </c>
      <c r="Z5" s="32">
        <v>4.7</v>
      </c>
      <c r="AA5" s="32">
        <v>-0.6</v>
      </c>
      <c r="AB5" s="32">
        <v>7.1</v>
      </c>
      <c r="AC5" s="32">
        <v>2.1</v>
      </c>
      <c r="AD5" s="32">
        <v>2.1</v>
      </c>
      <c r="AE5" s="32">
        <v>-0.7</v>
      </c>
      <c r="AF5" s="32">
        <v>6.9</v>
      </c>
      <c r="AG5" s="32">
        <v>2.6</v>
      </c>
      <c r="AH5" s="32">
        <v>2.6</v>
      </c>
      <c r="AI5" s="32">
        <v>6.1</v>
      </c>
      <c r="AJ5" s="32">
        <v>4.4000000000000004</v>
      </c>
      <c r="AK5" s="32">
        <v>5.8</v>
      </c>
      <c r="AL5" s="32">
        <v>6.5</v>
      </c>
      <c r="AM5" s="32">
        <v>6.6</v>
      </c>
      <c r="AN5" s="32">
        <v>2.7</v>
      </c>
      <c r="AO5" s="32">
        <v>4.9000000000000004</v>
      </c>
      <c r="AP5" s="32">
        <v>3.1</v>
      </c>
      <c r="AZ5" s="80">
        <v>1922</v>
      </c>
      <c r="BA5" s="81" t="s">
        <v>424</v>
      </c>
      <c r="BB5" s="80">
        <v>109.254</v>
      </c>
      <c r="BC5" s="80">
        <v>0</v>
      </c>
      <c r="BD5" s="82"/>
      <c r="BT5" s="89"/>
      <c r="BU5" s="86"/>
      <c r="BV5" s="86"/>
      <c r="BW5" s="86"/>
      <c r="BX5" s="85"/>
      <c r="BY5" s="85"/>
      <c r="BZ5" s="85"/>
      <c r="CA5" s="18"/>
      <c r="CB5" s="18"/>
    </row>
    <row r="6" spans="1:80" ht="90">
      <c r="AZ6" s="80">
        <v>1923</v>
      </c>
      <c r="BA6" s="81" t="s">
        <v>424</v>
      </c>
      <c r="BB6" s="80">
        <v>110.908</v>
      </c>
      <c r="BC6" s="80">
        <v>0</v>
      </c>
      <c r="BD6" s="82"/>
      <c r="BT6" s="18"/>
      <c r="BU6" s="90" t="s">
        <v>436</v>
      </c>
      <c r="BV6" s="91" t="s">
        <v>437</v>
      </c>
      <c r="BW6" s="85"/>
      <c r="BX6" s="92"/>
      <c r="BY6" s="90" t="s">
        <v>436</v>
      </c>
      <c r="BZ6" s="91" t="s">
        <v>437</v>
      </c>
      <c r="CA6" s="18"/>
      <c r="CB6" s="18"/>
    </row>
    <row r="7" spans="1:80">
      <c r="A7" s="29"/>
      <c r="E7" s="29"/>
      <c r="F7" s="31"/>
      <c r="AZ7" s="80">
        <v>1924</v>
      </c>
      <c r="BA7" s="81" t="s">
        <v>424</v>
      </c>
      <c r="BB7" s="80">
        <v>112.586</v>
      </c>
      <c r="BC7" s="80">
        <v>0</v>
      </c>
      <c r="BD7" s="82"/>
      <c r="BT7" s="18"/>
      <c r="BU7" s="93"/>
      <c r="BV7" s="93"/>
      <c r="BW7" s="18"/>
      <c r="BX7" s="92"/>
      <c r="BY7" s="18"/>
      <c r="BZ7" s="18"/>
      <c r="CA7" s="18"/>
      <c r="CB7" s="18"/>
    </row>
    <row r="8" spans="1:80">
      <c r="A8" s="29" t="s">
        <v>135</v>
      </c>
      <c r="B8" s="31" t="s">
        <v>152</v>
      </c>
      <c r="E8" s="29"/>
      <c r="F8" s="77" t="s">
        <v>362</v>
      </c>
      <c r="AZ8" s="80">
        <v>1925</v>
      </c>
      <c r="BA8" s="81" t="s">
        <v>424</v>
      </c>
      <c r="BB8" s="80">
        <v>114.29</v>
      </c>
      <c r="BC8" s="80">
        <v>0</v>
      </c>
      <c r="BD8" s="82"/>
      <c r="BT8" s="18"/>
      <c r="BU8" s="18"/>
      <c r="BV8" s="18"/>
      <c r="BW8" s="18"/>
      <c r="BX8" s="18"/>
      <c r="BY8" s="18"/>
      <c r="BZ8" s="18"/>
      <c r="CA8" s="18"/>
      <c r="CB8" s="18"/>
    </row>
    <row r="9" spans="1:80">
      <c r="A9" s="30">
        <v>1930</v>
      </c>
      <c r="B9" s="32">
        <v>-8.5</v>
      </c>
      <c r="E9" s="30"/>
      <c r="F9" s="32"/>
      <c r="AZ9" s="80">
        <v>1926</v>
      </c>
      <c r="BA9" s="81" t="s">
        <v>424</v>
      </c>
      <c r="BB9" s="80">
        <v>116.01900000000001</v>
      </c>
      <c r="BC9" s="80">
        <v>0</v>
      </c>
      <c r="BD9" s="82"/>
      <c r="BT9" s="94">
        <v>1929</v>
      </c>
      <c r="BU9" s="33">
        <v>104.6</v>
      </c>
      <c r="BV9" s="33">
        <v>1056.5999999999999</v>
      </c>
      <c r="BW9" s="18"/>
      <c r="BX9" s="94" t="s">
        <v>438</v>
      </c>
      <c r="BY9" s="33">
        <v>243.1</v>
      </c>
      <c r="BZ9" s="33">
        <v>1934.5</v>
      </c>
      <c r="CA9" s="18"/>
      <c r="CB9" s="18"/>
    </row>
    <row r="10" spans="1:80">
      <c r="A10" s="30">
        <v>1931</v>
      </c>
      <c r="B10" s="32">
        <v>-6.4</v>
      </c>
      <c r="E10" s="30"/>
      <c r="F10" s="32"/>
      <c r="AZ10" s="80">
        <v>1927</v>
      </c>
      <c r="BA10" s="81" t="s">
        <v>424</v>
      </c>
      <c r="BB10" s="80">
        <v>117.77500000000001</v>
      </c>
      <c r="BC10" s="80">
        <v>0</v>
      </c>
      <c r="BD10" s="82"/>
      <c r="BT10" s="94">
        <v>1930</v>
      </c>
      <c r="BU10" s="33">
        <v>92.2</v>
      </c>
      <c r="BV10" s="33">
        <v>966.7</v>
      </c>
      <c r="BW10" s="18"/>
      <c r="BX10" s="94" t="s">
        <v>439</v>
      </c>
      <c r="BY10" s="33">
        <v>246.3</v>
      </c>
      <c r="BZ10" s="33">
        <v>1932.3</v>
      </c>
      <c r="CA10" s="18"/>
      <c r="CB10" s="18"/>
    </row>
    <row r="11" spans="1:80">
      <c r="A11" s="30">
        <v>1932</v>
      </c>
      <c r="B11" s="32">
        <v>-12.9</v>
      </c>
      <c r="E11" s="30"/>
      <c r="F11" s="32"/>
      <c r="AZ11" s="80">
        <v>1928</v>
      </c>
      <c r="BA11" s="81" t="s">
        <v>424</v>
      </c>
      <c r="BB11" s="80">
        <v>119.557</v>
      </c>
      <c r="BC11" s="80">
        <v>0</v>
      </c>
      <c r="BD11" s="82"/>
      <c r="BT11" s="94">
        <v>1931</v>
      </c>
      <c r="BU11" s="33">
        <v>77.400000000000006</v>
      </c>
      <c r="BV11" s="33">
        <v>904.8</v>
      </c>
      <c r="BW11" s="18"/>
      <c r="BX11" s="94" t="s">
        <v>440</v>
      </c>
      <c r="BY11" s="33">
        <v>250.1</v>
      </c>
      <c r="BZ11" s="33">
        <v>1930.3</v>
      </c>
      <c r="CA11" s="18"/>
      <c r="CB11" s="18"/>
    </row>
    <row r="12" spans="1:80">
      <c r="A12" s="30">
        <v>1933</v>
      </c>
      <c r="B12" s="32">
        <v>-1.3</v>
      </c>
      <c r="E12" s="30"/>
      <c r="F12" s="32"/>
      <c r="AZ12" s="80">
        <v>1929</v>
      </c>
      <c r="BA12" s="81" t="s">
        <v>424</v>
      </c>
      <c r="BB12" s="80">
        <v>121.366</v>
      </c>
      <c r="BC12" s="80">
        <v>0</v>
      </c>
      <c r="BD12" s="82"/>
      <c r="BT12" s="94">
        <v>1932</v>
      </c>
      <c r="BU12" s="33">
        <v>59.5</v>
      </c>
      <c r="BV12" s="33">
        <v>788.2</v>
      </c>
      <c r="BW12" s="18"/>
      <c r="BX12" s="94" t="s">
        <v>441</v>
      </c>
      <c r="BY12" s="33">
        <v>260.3</v>
      </c>
      <c r="BZ12" s="33">
        <v>1960.7</v>
      </c>
      <c r="CA12" s="18"/>
      <c r="CB12" s="18"/>
    </row>
    <row r="13" spans="1:80">
      <c r="A13" s="30">
        <v>1934</v>
      </c>
      <c r="B13" s="32">
        <v>10.8</v>
      </c>
      <c r="E13" s="30"/>
      <c r="F13" s="32"/>
      <c r="AZ13" s="80">
        <v>1930</v>
      </c>
      <c r="BA13" s="80">
        <v>92.2</v>
      </c>
      <c r="BB13" s="80">
        <v>123.203</v>
      </c>
      <c r="BC13" s="80">
        <v>0</v>
      </c>
      <c r="BD13" s="82"/>
      <c r="BE13">
        <f>BA13/14958.3</f>
        <v>6.1638020363276582E-3</v>
      </c>
      <c r="BT13" s="94">
        <v>1933</v>
      </c>
      <c r="BU13" s="33">
        <v>57.2</v>
      </c>
      <c r="BV13" s="33">
        <v>778.3</v>
      </c>
      <c r="BW13" s="18"/>
      <c r="BX13" s="94" t="s">
        <v>442</v>
      </c>
      <c r="BY13" s="33">
        <v>266.2</v>
      </c>
      <c r="BZ13" s="33">
        <v>1989.5</v>
      </c>
      <c r="CA13" s="18"/>
      <c r="CB13" s="18"/>
    </row>
    <row r="14" spans="1:80">
      <c r="A14" s="30">
        <v>1935</v>
      </c>
      <c r="B14" s="32">
        <v>8.9</v>
      </c>
      <c r="E14" s="30"/>
      <c r="F14" s="32"/>
      <c r="AZ14" s="80">
        <v>1931</v>
      </c>
      <c r="BA14" s="80">
        <v>77.400000000000006</v>
      </c>
      <c r="BB14" s="80">
        <v>124.071</v>
      </c>
      <c r="BC14" s="80">
        <v>0</v>
      </c>
      <c r="BD14" s="82"/>
      <c r="BE14" s="18">
        <f t="shared" ref="BE14:BE77" si="0">BA14/14958.3</f>
        <v>5.1743847897154091E-3</v>
      </c>
      <c r="BT14" s="94">
        <v>1934</v>
      </c>
      <c r="BU14" s="33">
        <v>66.8</v>
      </c>
      <c r="BV14" s="33">
        <v>862.2</v>
      </c>
      <c r="BW14" s="18"/>
      <c r="BX14" s="94" t="s">
        <v>443</v>
      </c>
      <c r="BY14" s="33">
        <v>272.89999999999998</v>
      </c>
      <c r="BZ14" s="33">
        <v>2021.9</v>
      </c>
      <c r="CA14" s="18"/>
      <c r="CB14" s="18"/>
    </row>
    <row r="15" spans="1:80">
      <c r="A15" s="30">
        <v>1936</v>
      </c>
      <c r="B15" s="32">
        <v>12.9</v>
      </c>
      <c r="E15" s="30"/>
      <c r="F15" s="32"/>
      <c r="AZ15" s="80">
        <v>1932</v>
      </c>
      <c r="BA15" s="80">
        <v>59.5</v>
      </c>
      <c r="BB15" s="80">
        <v>124.94499999999999</v>
      </c>
      <c r="BC15" s="80">
        <v>0</v>
      </c>
      <c r="BD15" s="82"/>
      <c r="BE15" s="18">
        <f t="shared" si="0"/>
        <v>3.977724741447892E-3</v>
      </c>
      <c r="BT15" s="94">
        <v>1935</v>
      </c>
      <c r="BU15" s="33">
        <v>74.3</v>
      </c>
      <c r="BV15" s="33">
        <v>939</v>
      </c>
      <c r="BW15" s="18"/>
      <c r="BX15" s="94" t="s">
        <v>444</v>
      </c>
      <c r="BY15" s="33">
        <v>279.5</v>
      </c>
      <c r="BZ15" s="33">
        <v>2033.2</v>
      </c>
      <c r="CA15" s="18"/>
      <c r="CB15" s="18"/>
    </row>
    <row r="16" spans="1:80">
      <c r="A16" s="30">
        <v>1937</v>
      </c>
      <c r="B16" s="32">
        <v>5.0999999999999996</v>
      </c>
      <c r="E16" s="30"/>
      <c r="F16" s="32"/>
      <c r="AZ16" s="80">
        <v>1933</v>
      </c>
      <c r="BA16" s="80">
        <v>57.2</v>
      </c>
      <c r="BB16" s="80">
        <v>125.825</v>
      </c>
      <c r="BC16" s="80">
        <v>0</v>
      </c>
      <c r="BD16" s="82"/>
      <c r="BE16" s="18">
        <f t="shared" si="0"/>
        <v>3.8239639531230155E-3</v>
      </c>
      <c r="BT16" s="94">
        <v>1936</v>
      </c>
      <c r="BU16" s="33">
        <v>84.9</v>
      </c>
      <c r="BV16" s="33">
        <v>1060.5</v>
      </c>
      <c r="BW16" s="18"/>
      <c r="BX16" s="94" t="s">
        <v>445</v>
      </c>
      <c r="BY16" s="33">
        <v>280.7</v>
      </c>
      <c r="BZ16" s="33">
        <v>2035.3</v>
      </c>
      <c r="CA16" s="18"/>
      <c r="CB16" s="18"/>
    </row>
    <row r="17" spans="1:80">
      <c r="A17" s="30">
        <v>1938</v>
      </c>
      <c r="B17" s="32">
        <v>-3.3</v>
      </c>
      <c r="E17" s="30"/>
      <c r="F17" s="32"/>
      <c r="AZ17" s="80">
        <v>1934</v>
      </c>
      <c r="BA17" s="80">
        <v>66.8</v>
      </c>
      <c r="BB17" s="80">
        <v>126.712</v>
      </c>
      <c r="BC17" s="80">
        <v>0</v>
      </c>
      <c r="BD17" s="82"/>
      <c r="BE17" s="18">
        <f t="shared" si="0"/>
        <v>4.4657481130877174E-3</v>
      </c>
      <c r="BT17" s="94">
        <v>1937</v>
      </c>
      <c r="BU17" s="33">
        <v>93</v>
      </c>
      <c r="BV17" s="33">
        <v>1114.5999999999999</v>
      </c>
      <c r="BW17" s="18"/>
      <c r="BX17" s="94" t="s">
        <v>446</v>
      </c>
      <c r="BY17" s="33">
        <v>275.39999999999998</v>
      </c>
      <c r="BZ17" s="33">
        <v>2007.5</v>
      </c>
      <c r="CA17" s="18"/>
      <c r="CB17" s="18"/>
    </row>
    <row r="18" spans="1:80">
      <c r="A18" s="30">
        <v>1939</v>
      </c>
      <c r="B18" s="32">
        <v>8</v>
      </c>
      <c r="E18" s="30"/>
      <c r="F18" s="32"/>
      <c r="AZ18" s="80">
        <v>1935</v>
      </c>
      <c r="BA18" s="80">
        <v>74.3</v>
      </c>
      <c r="BB18" s="80">
        <v>127.605</v>
      </c>
      <c r="BC18" s="80">
        <v>0</v>
      </c>
      <c r="BD18" s="82"/>
      <c r="BE18" s="18">
        <f t="shared" si="0"/>
        <v>4.9671419880601402E-3</v>
      </c>
      <c r="BT18" s="94">
        <v>1938</v>
      </c>
      <c r="BU18" s="33">
        <v>87.4</v>
      </c>
      <c r="BV18" s="33">
        <v>1077.7</v>
      </c>
      <c r="BW18" s="18"/>
      <c r="BX18" s="94" t="s">
        <v>447</v>
      </c>
      <c r="BY18" s="33">
        <v>271.7</v>
      </c>
      <c r="BZ18" s="33">
        <v>2000.8</v>
      </c>
      <c r="CA18" s="18"/>
      <c r="CB18" s="18"/>
    </row>
    <row r="19" spans="1:80">
      <c r="A19" s="30">
        <v>1940</v>
      </c>
      <c r="B19" s="32">
        <v>8.8000000000000007</v>
      </c>
      <c r="E19" s="30"/>
      <c r="F19" s="32"/>
      <c r="AZ19" s="80">
        <v>1936</v>
      </c>
      <c r="BA19" s="80">
        <v>84.9</v>
      </c>
      <c r="BB19" s="80">
        <v>128.50399999999999</v>
      </c>
      <c r="BC19" s="80">
        <v>0</v>
      </c>
      <c r="BD19" s="82"/>
      <c r="BE19" s="18">
        <f t="shared" si="0"/>
        <v>5.6757786646878328E-3</v>
      </c>
      <c r="BT19" s="94">
        <v>1939</v>
      </c>
      <c r="BU19" s="33">
        <v>93.5</v>
      </c>
      <c r="BV19" s="33">
        <v>1163.5999999999999</v>
      </c>
      <c r="BW19" s="18"/>
      <c r="BX19" s="94" t="s">
        <v>448</v>
      </c>
      <c r="BY19" s="33">
        <v>273.3</v>
      </c>
      <c r="BZ19" s="33">
        <v>2022.8</v>
      </c>
      <c r="CA19" s="18"/>
      <c r="CB19" s="18"/>
    </row>
    <row r="20" spans="1:80">
      <c r="A20" s="30">
        <v>1941</v>
      </c>
      <c r="B20" s="32">
        <v>17.7</v>
      </c>
      <c r="E20" s="30"/>
      <c r="F20" s="32"/>
      <c r="AZ20" s="80">
        <v>1937</v>
      </c>
      <c r="BA20" s="80">
        <v>93</v>
      </c>
      <c r="BB20" s="80">
        <v>129.41</v>
      </c>
      <c r="BC20" s="80">
        <v>0</v>
      </c>
      <c r="BD20" s="82"/>
      <c r="BE20" s="18">
        <f t="shared" si="0"/>
        <v>6.2172840496580494E-3</v>
      </c>
      <c r="BT20" s="94">
        <v>1940</v>
      </c>
      <c r="BU20" s="33">
        <v>102.9</v>
      </c>
      <c r="BV20" s="33">
        <v>1266.0999999999999</v>
      </c>
      <c r="BW20" s="18"/>
      <c r="BX20" s="94" t="s">
        <v>449</v>
      </c>
      <c r="BY20" s="33">
        <v>271</v>
      </c>
      <c r="BZ20" s="33">
        <v>2004.7</v>
      </c>
      <c r="CA20" s="18"/>
      <c r="CB20" s="18"/>
    </row>
    <row r="21" spans="1:80">
      <c r="A21" s="30">
        <v>1942</v>
      </c>
      <c r="B21" s="32">
        <v>18.899999999999999</v>
      </c>
      <c r="E21" s="30"/>
      <c r="F21" s="32"/>
      <c r="AZ21" s="80">
        <v>1938</v>
      </c>
      <c r="BA21" s="80">
        <v>87.4</v>
      </c>
      <c r="BB21" s="80">
        <v>130.321</v>
      </c>
      <c r="BC21" s="80">
        <v>0</v>
      </c>
      <c r="BD21" s="82"/>
      <c r="BE21" s="18">
        <f t="shared" si="0"/>
        <v>5.8429099563453071E-3</v>
      </c>
      <c r="BT21" s="94">
        <v>1941</v>
      </c>
      <c r="BU21" s="33">
        <v>129.4</v>
      </c>
      <c r="BV21" s="33">
        <v>1490.3</v>
      </c>
      <c r="BW21" s="18"/>
      <c r="BX21" s="94" t="s">
        <v>450</v>
      </c>
      <c r="BY21" s="33">
        <v>281.2</v>
      </c>
      <c r="BZ21" s="33">
        <v>2084.6</v>
      </c>
      <c r="CA21" s="18"/>
      <c r="CB21" s="18"/>
    </row>
    <row r="22" spans="1:80">
      <c r="A22" s="30">
        <v>1943</v>
      </c>
      <c r="B22" s="32">
        <v>17</v>
      </c>
      <c r="E22" s="30"/>
      <c r="F22" s="32"/>
      <c r="AZ22" s="80">
        <v>1939</v>
      </c>
      <c r="BA22" s="80">
        <v>93.5</v>
      </c>
      <c r="BB22" s="80">
        <v>131.24</v>
      </c>
      <c r="BC22" s="80">
        <v>0</v>
      </c>
      <c r="BD22" s="82"/>
      <c r="BE22" s="18">
        <f t="shared" si="0"/>
        <v>6.2507103079895449E-3</v>
      </c>
      <c r="BT22" s="94">
        <v>1942</v>
      </c>
      <c r="BU22" s="33">
        <v>166</v>
      </c>
      <c r="BV22" s="33">
        <v>1771.8</v>
      </c>
      <c r="BW22" s="18"/>
      <c r="BX22" s="94" t="s">
        <v>451</v>
      </c>
      <c r="BY22" s="33">
        <v>290.7</v>
      </c>
      <c r="BZ22" s="33">
        <v>2147.6</v>
      </c>
      <c r="CA22" s="18"/>
      <c r="CB22" s="18"/>
    </row>
    <row r="23" spans="1:80">
      <c r="A23" s="30">
        <v>1944</v>
      </c>
      <c r="B23" s="32">
        <v>8</v>
      </c>
      <c r="E23" s="30"/>
      <c r="F23" s="32"/>
      <c r="AZ23" s="80">
        <v>1940</v>
      </c>
      <c r="BA23" s="80">
        <v>102.9</v>
      </c>
      <c r="BB23" s="80">
        <v>132.16499999999999</v>
      </c>
      <c r="BC23" s="80">
        <v>0</v>
      </c>
      <c r="BD23" s="82"/>
      <c r="BE23" s="18">
        <f t="shared" si="0"/>
        <v>6.8791239646216491E-3</v>
      </c>
      <c r="BT23" s="94">
        <v>1943</v>
      </c>
      <c r="BU23" s="33">
        <v>203.1</v>
      </c>
      <c r="BV23" s="33">
        <v>2073.6999999999998</v>
      </c>
      <c r="BW23" s="18"/>
      <c r="BX23" s="94" t="s">
        <v>452</v>
      </c>
      <c r="BY23" s="33">
        <v>308.5</v>
      </c>
      <c r="BZ23" s="33">
        <v>2230.4</v>
      </c>
      <c r="CA23" s="18"/>
      <c r="CB23" s="18"/>
    </row>
    <row r="24" spans="1:80">
      <c r="A24" s="30">
        <v>1945</v>
      </c>
      <c r="B24" s="32">
        <v>-1</v>
      </c>
      <c r="E24" s="30"/>
      <c r="F24" s="32"/>
      <c r="AZ24" s="80">
        <v>1941</v>
      </c>
      <c r="BA24" s="80">
        <v>129.4</v>
      </c>
      <c r="BB24" s="80">
        <v>133.96600000000001</v>
      </c>
      <c r="BC24" s="80">
        <v>0</v>
      </c>
      <c r="BD24" s="82"/>
      <c r="BE24" s="18">
        <f t="shared" si="0"/>
        <v>8.6507156561908775E-3</v>
      </c>
      <c r="BT24" s="94">
        <v>1944</v>
      </c>
      <c r="BU24" s="33">
        <v>224.6</v>
      </c>
      <c r="BV24" s="33">
        <v>2239.4</v>
      </c>
      <c r="BW24" s="18"/>
      <c r="BX24" s="94" t="s">
        <v>453</v>
      </c>
      <c r="BY24" s="33">
        <v>320.3</v>
      </c>
      <c r="BZ24" s="33">
        <v>2273.4</v>
      </c>
      <c r="CA24" s="18"/>
      <c r="CB24" s="18"/>
    </row>
    <row r="25" spans="1:80">
      <c r="A25" s="30">
        <v>1946</v>
      </c>
      <c r="B25" s="32">
        <v>-11.6</v>
      </c>
      <c r="E25" s="30"/>
      <c r="F25" s="32"/>
      <c r="AZ25" s="80">
        <v>1942</v>
      </c>
      <c r="BA25" s="80">
        <v>166</v>
      </c>
      <c r="BB25" s="80">
        <v>135.792</v>
      </c>
      <c r="BC25" s="80">
        <v>0</v>
      </c>
      <c r="BD25" s="82"/>
      <c r="BE25" s="18">
        <f t="shared" si="0"/>
        <v>1.1097517766056303E-2</v>
      </c>
      <c r="BT25" s="94">
        <v>1945</v>
      </c>
      <c r="BU25" s="33">
        <v>228.2</v>
      </c>
      <c r="BV25" s="33">
        <v>2217.8000000000002</v>
      </c>
      <c r="BW25" s="18"/>
      <c r="BX25" s="94" t="s">
        <v>454</v>
      </c>
      <c r="BY25" s="33">
        <v>336.4</v>
      </c>
      <c r="BZ25" s="33">
        <v>2304.5</v>
      </c>
      <c r="CA25" s="18"/>
      <c r="CB25" s="18"/>
    </row>
    <row r="26" spans="1:80">
      <c r="A26" s="30">
        <v>1947</v>
      </c>
      <c r="B26" s="32">
        <v>-1.1000000000000001</v>
      </c>
      <c r="E26" s="30"/>
      <c r="F26" s="32"/>
      <c r="AZ26" s="80">
        <v>1943</v>
      </c>
      <c r="BA26" s="80">
        <v>203.1</v>
      </c>
      <c r="BB26" s="80">
        <v>137.643</v>
      </c>
      <c r="BC26" s="80">
        <v>0</v>
      </c>
      <c r="BD26" s="82"/>
      <c r="BE26" s="18">
        <f t="shared" si="0"/>
        <v>1.3577746134253225E-2</v>
      </c>
      <c r="BT26" s="94">
        <v>1946</v>
      </c>
      <c r="BU26" s="33">
        <v>227.8</v>
      </c>
      <c r="BV26" s="33">
        <v>1960.9</v>
      </c>
      <c r="BW26" s="18"/>
      <c r="BX26" s="94" t="s">
        <v>455</v>
      </c>
      <c r="BY26" s="33">
        <v>344.5</v>
      </c>
      <c r="BZ26" s="33">
        <v>2344.5</v>
      </c>
      <c r="CA26" s="18"/>
      <c r="CB26" s="18"/>
    </row>
    <row r="27" spans="1:80">
      <c r="A27" s="30">
        <v>1948</v>
      </c>
      <c r="B27" s="32">
        <v>4.0999999999999996</v>
      </c>
      <c r="E27" s="30"/>
      <c r="F27" s="32"/>
      <c r="AZ27" s="80">
        <v>1944</v>
      </c>
      <c r="BA27" s="80">
        <v>224.6</v>
      </c>
      <c r="BB27" s="80">
        <v>139.51900000000001</v>
      </c>
      <c r="BC27" s="80">
        <v>0</v>
      </c>
      <c r="BD27" s="82"/>
      <c r="BE27" s="18">
        <f t="shared" si="0"/>
        <v>1.5015075242507505E-2</v>
      </c>
      <c r="BT27" s="94">
        <v>1947</v>
      </c>
      <c r="BU27" s="33">
        <v>249.9</v>
      </c>
      <c r="BV27" s="33">
        <v>1939.4</v>
      </c>
      <c r="BW27" s="18"/>
      <c r="BX27" s="94" t="s">
        <v>456</v>
      </c>
      <c r="BY27" s="33">
        <v>351.8</v>
      </c>
      <c r="BZ27" s="33">
        <v>2392.8000000000002</v>
      </c>
      <c r="CA27" s="18"/>
      <c r="CB27" s="18"/>
    </row>
    <row r="28" spans="1:80">
      <c r="A28" s="30">
        <v>1949</v>
      </c>
      <c r="B28" s="32">
        <v>-0.5</v>
      </c>
      <c r="E28" s="30"/>
      <c r="F28" s="32"/>
      <c r="AZ28" s="80">
        <v>1945</v>
      </c>
      <c r="BA28" s="80">
        <v>228.2</v>
      </c>
      <c r="BB28" s="80">
        <v>141.42099999999999</v>
      </c>
      <c r="BC28" s="80">
        <v>0</v>
      </c>
      <c r="BD28" s="82"/>
      <c r="BE28" s="18">
        <f t="shared" si="0"/>
        <v>1.5255744302494267E-2</v>
      </c>
      <c r="BT28" s="94">
        <v>1948</v>
      </c>
      <c r="BU28" s="33">
        <v>274.8</v>
      </c>
      <c r="BV28" s="33">
        <v>2020</v>
      </c>
      <c r="BW28" s="18"/>
      <c r="BX28" s="94" t="s">
        <v>457</v>
      </c>
      <c r="BY28" s="33">
        <v>356.6</v>
      </c>
      <c r="BZ28" s="33">
        <v>2398.1</v>
      </c>
      <c r="CA28" s="18"/>
      <c r="CB28" s="18"/>
    </row>
    <row r="29" spans="1:80">
      <c r="A29" s="30">
        <v>1950</v>
      </c>
      <c r="B29" s="32">
        <v>8.6999999999999993</v>
      </c>
      <c r="E29" s="30"/>
      <c r="F29" s="32"/>
      <c r="AZ29" s="80">
        <v>1946</v>
      </c>
      <c r="BA29" s="80">
        <v>227.8</v>
      </c>
      <c r="BB29" s="80">
        <v>143.34899999999999</v>
      </c>
      <c r="BC29" s="80">
        <v>0</v>
      </c>
      <c r="BD29" s="82"/>
      <c r="BE29" s="18">
        <f t="shared" si="0"/>
        <v>1.5229003295829073E-2</v>
      </c>
      <c r="BT29" s="94">
        <v>1949</v>
      </c>
      <c r="BU29" s="33">
        <v>272.8</v>
      </c>
      <c r="BV29" s="33">
        <v>2008.9</v>
      </c>
      <c r="BW29" s="18"/>
      <c r="BX29" s="94" t="s">
        <v>458</v>
      </c>
      <c r="BY29" s="33">
        <v>360.2</v>
      </c>
      <c r="BZ29" s="33">
        <v>2423.5</v>
      </c>
      <c r="CA29" s="18"/>
      <c r="CB29" s="18"/>
    </row>
    <row r="30" spans="1:80">
      <c r="A30" s="30">
        <v>1951</v>
      </c>
      <c r="B30" s="32">
        <v>8.1</v>
      </c>
      <c r="E30" s="30"/>
      <c r="F30" s="32"/>
      <c r="AZ30" s="80">
        <v>1947</v>
      </c>
      <c r="BA30" s="80">
        <v>249.9</v>
      </c>
      <c r="BB30" s="80">
        <v>145.303</v>
      </c>
      <c r="BC30" s="80">
        <v>0</v>
      </c>
      <c r="BD30" s="82"/>
      <c r="BE30" s="18">
        <f t="shared" si="0"/>
        <v>1.6706443914081145E-2</v>
      </c>
      <c r="BT30" s="94">
        <v>1950</v>
      </c>
      <c r="BU30" s="33">
        <v>300.2</v>
      </c>
      <c r="BV30" s="33">
        <v>2184</v>
      </c>
      <c r="BW30" s="18"/>
      <c r="BX30" s="94" t="s">
        <v>459</v>
      </c>
      <c r="BY30" s="33">
        <v>361.4</v>
      </c>
      <c r="BZ30" s="33">
        <v>2428.5</v>
      </c>
      <c r="CA30" s="18"/>
      <c r="CB30" s="18"/>
    </row>
    <row r="31" spans="1:80">
      <c r="A31" s="30">
        <v>1952</v>
      </c>
      <c r="B31" s="32">
        <v>4.0999999999999996</v>
      </c>
      <c r="E31" s="30"/>
      <c r="F31" s="32"/>
      <c r="AZ31" s="80">
        <v>1948</v>
      </c>
      <c r="BA31" s="80">
        <v>274.8</v>
      </c>
      <c r="BB31" s="80">
        <v>147.28299999999999</v>
      </c>
      <c r="BC31" s="80">
        <v>0</v>
      </c>
      <c r="BD31" s="82"/>
      <c r="BE31" s="18">
        <f t="shared" si="0"/>
        <v>1.8371071578989592E-2</v>
      </c>
      <c r="BT31" s="94">
        <v>1951</v>
      </c>
      <c r="BU31" s="33">
        <v>347.3</v>
      </c>
      <c r="BV31" s="33">
        <v>2360</v>
      </c>
      <c r="BW31" s="18"/>
      <c r="BX31" s="94" t="s">
        <v>460</v>
      </c>
      <c r="BY31" s="33">
        <v>368.1</v>
      </c>
      <c r="BZ31" s="33">
        <v>2446.1</v>
      </c>
      <c r="CA31" s="18"/>
      <c r="CB31" s="18"/>
    </row>
    <row r="32" spans="1:80">
      <c r="A32" s="30">
        <v>1953</v>
      </c>
      <c r="B32" s="32">
        <v>4.7</v>
      </c>
      <c r="E32" s="30"/>
      <c r="F32" s="32"/>
      <c r="AZ32" s="80">
        <v>1949</v>
      </c>
      <c r="BA32" s="80">
        <v>272.8</v>
      </c>
      <c r="BB32" s="80">
        <v>149.291</v>
      </c>
      <c r="BC32" s="80">
        <v>0</v>
      </c>
      <c r="BD32" s="82"/>
      <c r="BE32" s="18">
        <f t="shared" si="0"/>
        <v>1.8237366545663613E-2</v>
      </c>
      <c r="BT32" s="94">
        <v>1952</v>
      </c>
      <c r="BU32" s="33">
        <v>367.7</v>
      </c>
      <c r="BV32" s="33">
        <v>2456.1</v>
      </c>
      <c r="BW32" s="18"/>
      <c r="BX32" s="94" t="s">
        <v>461</v>
      </c>
      <c r="BY32" s="33">
        <v>381.2</v>
      </c>
      <c r="BZ32" s="33">
        <v>2526.4</v>
      </c>
      <c r="CA32" s="18"/>
      <c r="CB32" s="18"/>
    </row>
    <row r="33" spans="1:80">
      <c r="A33" s="30">
        <v>1954</v>
      </c>
      <c r="B33" s="32">
        <v>-0.6</v>
      </c>
      <c r="E33" s="30"/>
      <c r="F33" s="32"/>
      <c r="AZ33" s="80">
        <v>1950</v>
      </c>
      <c r="BA33" s="80">
        <v>300.2</v>
      </c>
      <c r="BB33" s="80">
        <v>151.32599999999999</v>
      </c>
      <c r="BC33" s="80">
        <v>0</v>
      </c>
      <c r="BD33" s="82"/>
      <c r="BE33" s="18">
        <f t="shared" si="0"/>
        <v>2.0069125502229532E-2</v>
      </c>
      <c r="BT33" s="94">
        <v>1953</v>
      </c>
      <c r="BU33" s="33">
        <v>389.7</v>
      </c>
      <c r="BV33" s="33">
        <v>2571.4</v>
      </c>
      <c r="BW33" s="18"/>
      <c r="BX33" s="94" t="s">
        <v>462</v>
      </c>
      <c r="BY33" s="33">
        <v>388.5</v>
      </c>
      <c r="BZ33" s="33">
        <v>2573.4</v>
      </c>
      <c r="CA33" s="18"/>
      <c r="CB33" s="18"/>
    </row>
    <row r="34" spans="1:80">
      <c r="A34" s="30">
        <v>1955</v>
      </c>
      <c r="B34" s="32">
        <v>7.1</v>
      </c>
      <c r="E34" s="30"/>
      <c r="F34" s="32"/>
      <c r="AZ34" s="80">
        <v>1951</v>
      </c>
      <c r="BA34" s="80">
        <v>347.3</v>
      </c>
      <c r="BB34" s="80">
        <v>153.917</v>
      </c>
      <c r="BC34" s="80">
        <v>0</v>
      </c>
      <c r="BD34" s="82"/>
      <c r="BE34" s="18">
        <f t="shared" si="0"/>
        <v>2.3217879037056351E-2</v>
      </c>
      <c r="BT34" s="94">
        <v>1954</v>
      </c>
      <c r="BU34" s="33">
        <v>391.1</v>
      </c>
      <c r="BV34" s="33">
        <v>2556.9</v>
      </c>
      <c r="BW34" s="18"/>
      <c r="BX34" s="94" t="s">
        <v>463</v>
      </c>
      <c r="BY34" s="33">
        <v>392.3</v>
      </c>
      <c r="BZ34" s="33">
        <v>2593.5</v>
      </c>
      <c r="CA34" s="18"/>
      <c r="CB34" s="18"/>
    </row>
    <row r="35" spans="1:80">
      <c r="A35" s="30">
        <v>1956</v>
      </c>
      <c r="B35" s="32">
        <v>2.1</v>
      </c>
      <c r="E35" s="30"/>
      <c r="F35" s="32"/>
      <c r="AZ35" s="80">
        <v>1952</v>
      </c>
      <c r="BA35" s="80">
        <v>367.7</v>
      </c>
      <c r="BB35" s="80">
        <v>156.55199999999999</v>
      </c>
      <c r="BC35" s="80">
        <v>0</v>
      </c>
      <c r="BD35" s="82"/>
      <c r="BE35" s="18">
        <f t="shared" si="0"/>
        <v>2.4581670376981342E-2</v>
      </c>
      <c r="BT35" s="94">
        <v>1955</v>
      </c>
      <c r="BU35" s="33">
        <v>426.2</v>
      </c>
      <c r="BV35" s="33">
        <v>2739</v>
      </c>
      <c r="BW35" s="18"/>
      <c r="BX35" s="94" t="s">
        <v>464</v>
      </c>
      <c r="BY35" s="33">
        <v>391.7</v>
      </c>
      <c r="BZ35" s="33">
        <v>2578.9</v>
      </c>
      <c r="CA35" s="18"/>
      <c r="CB35" s="18"/>
    </row>
    <row r="36" spans="1:80">
      <c r="A36" s="30">
        <v>1957</v>
      </c>
      <c r="B36" s="32">
        <v>2.1</v>
      </c>
      <c r="E36" s="30"/>
      <c r="F36" s="32"/>
      <c r="AZ36" s="80">
        <v>1953</v>
      </c>
      <c r="BA36" s="80">
        <v>389.7</v>
      </c>
      <c r="BB36" s="80">
        <v>159.232</v>
      </c>
      <c r="BC36" s="80">
        <v>0</v>
      </c>
      <c r="BD36" s="82"/>
      <c r="BE36" s="18">
        <f t="shared" si="0"/>
        <v>2.6052425743567118E-2</v>
      </c>
      <c r="BT36" s="94">
        <v>1956</v>
      </c>
      <c r="BU36" s="33">
        <v>450.1</v>
      </c>
      <c r="BV36" s="33">
        <v>2797.4</v>
      </c>
      <c r="BW36" s="18"/>
      <c r="BX36" s="94" t="s">
        <v>465</v>
      </c>
      <c r="BY36" s="33">
        <v>386.5</v>
      </c>
      <c r="BZ36" s="33">
        <v>2539.8000000000002</v>
      </c>
      <c r="CA36" s="18"/>
      <c r="CB36" s="18"/>
    </row>
    <row r="37" spans="1:80">
      <c r="A37" s="30">
        <v>1958</v>
      </c>
      <c r="B37" s="32">
        <v>-0.7</v>
      </c>
      <c r="E37" s="30"/>
      <c r="F37" s="32"/>
      <c r="AZ37" s="80">
        <v>1954</v>
      </c>
      <c r="BA37" s="80">
        <v>391.1</v>
      </c>
      <c r="BB37" s="80">
        <v>161.958</v>
      </c>
      <c r="BC37" s="80">
        <v>0</v>
      </c>
      <c r="BD37" s="82"/>
      <c r="BE37" s="18">
        <f t="shared" si="0"/>
        <v>2.6146019266895304E-2</v>
      </c>
      <c r="BT37" s="94">
        <v>1957</v>
      </c>
      <c r="BU37" s="33">
        <v>474.9</v>
      </c>
      <c r="BV37" s="33">
        <v>2856.3</v>
      </c>
      <c r="BW37" s="18"/>
      <c r="BX37" s="94" t="s">
        <v>466</v>
      </c>
      <c r="BY37" s="33">
        <v>385.9</v>
      </c>
      <c r="BZ37" s="33">
        <v>2528</v>
      </c>
      <c r="CA37" s="18"/>
      <c r="CB37" s="18"/>
    </row>
    <row r="38" spans="1:80">
      <c r="A38" s="30">
        <v>1959</v>
      </c>
      <c r="B38" s="32">
        <v>6.9</v>
      </c>
      <c r="E38" s="30"/>
      <c r="F38" s="32"/>
      <c r="AZ38" s="80">
        <v>1955</v>
      </c>
      <c r="BA38" s="80">
        <v>426.2</v>
      </c>
      <c r="BB38" s="80">
        <v>164.73099999999999</v>
      </c>
      <c r="BC38" s="80">
        <v>0</v>
      </c>
      <c r="BD38" s="82"/>
      <c r="BE38" s="18">
        <f t="shared" si="0"/>
        <v>2.8492542601766244E-2</v>
      </c>
      <c r="BT38" s="94">
        <v>1958</v>
      </c>
      <c r="BU38" s="33">
        <v>482</v>
      </c>
      <c r="BV38" s="33">
        <v>2835.3</v>
      </c>
      <c r="BW38" s="18"/>
      <c r="BX38" s="94" t="s">
        <v>467</v>
      </c>
      <c r="BY38" s="33">
        <v>386.7</v>
      </c>
      <c r="BZ38" s="33">
        <v>2530.6999999999998</v>
      </c>
      <c r="CA38" s="18"/>
      <c r="CB38" s="18"/>
    </row>
    <row r="39" spans="1:80">
      <c r="A39" s="30">
        <v>1960</v>
      </c>
      <c r="B39" s="32">
        <v>2.6</v>
      </c>
      <c r="E39" s="30"/>
      <c r="F39" s="32"/>
      <c r="AZ39" s="80">
        <v>1956</v>
      </c>
      <c r="BA39" s="80">
        <v>450.1</v>
      </c>
      <c r="BB39" s="80">
        <v>167.55099999999999</v>
      </c>
      <c r="BC39" s="80">
        <v>0</v>
      </c>
      <c r="BD39" s="82"/>
      <c r="BE39" s="18">
        <f t="shared" si="0"/>
        <v>3.0090317750011704E-2</v>
      </c>
      <c r="BT39" s="94">
        <v>1959</v>
      </c>
      <c r="BU39" s="33">
        <v>522.5</v>
      </c>
      <c r="BV39" s="33">
        <v>3031</v>
      </c>
      <c r="BW39" s="18"/>
      <c r="BX39" s="94" t="s">
        <v>468</v>
      </c>
      <c r="BY39" s="33">
        <v>391.6</v>
      </c>
      <c r="BZ39" s="33">
        <v>2559.4</v>
      </c>
      <c r="CA39" s="18"/>
      <c r="CB39" s="18"/>
    </row>
    <row r="40" spans="1:80">
      <c r="A40" s="30">
        <v>1961</v>
      </c>
      <c r="B40" s="32">
        <v>2.6</v>
      </c>
      <c r="E40" s="30"/>
      <c r="F40" s="32"/>
      <c r="AZ40" s="80">
        <v>1957</v>
      </c>
      <c r="BA40" s="80">
        <v>474.9</v>
      </c>
      <c r="BB40" s="80">
        <v>170.42</v>
      </c>
      <c r="BC40" s="80">
        <v>0</v>
      </c>
      <c r="BD40" s="82"/>
      <c r="BE40" s="18">
        <f t="shared" si="0"/>
        <v>3.1748260163253848E-2</v>
      </c>
      <c r="BT40" s="94">
        <v>1960</v>
      </c>
      <c r="BU40" s="33">
        <v>543.29999999999995</v>
      </c>
      <c r="BV40" s="33">
        <v>3108.7</v>
      </c>
      <c r="BW40" s="18"/>
      <c r="BX40" s="94" t="s">
        <v>469</v>
      </c>
      <c r="BY40" s="33">
        <v>400.3</v>
      </c>
      <c r="BZ40" s="33">
        <v>2609.3000000000002</v>
      </c>
      <c r="CA40" s="18"/>
      <c r="CB40" s="18"/>
    </row>
    <row r="41" spans="1:80">
      <c r="A41" s="30">
        <v>1962</v>
      </c>
      <c r="B41" s="32">
        <v>6.1</v>
      </c>
      <c r="E41" s="30"/>
      <c r="F41" s="32"/>
      <c r="AZ41" s="80">
        <v>1958</v>
      </c>
      <c r="BA41" s="80">
        <v>482</v>
      </c>
      <c r="BB41" s="80">
        <v>173.33699999999999</v>
      </c>
      <c r="BC41" s="80">
        <v>0</v>
      </c>
      <c r="BD41" s="82"/>
      <c r="BE41" s="18">
        <f t="shared" si="0"/>
        <v>3.2222913031561072E-2</v>
      </c>
      <c r="BT41" s="94">
        <v>1961</v>
      </c>
      <c r="BU41" s="33">
        <v>563.29999999999995</v>
      </c>
      <c r="BV41" s="33">
        <v>3188.1</v>
      </c>
      <c r="BW41" s="18"/>
      <c r="BX41" s="94" t="s">
        <v>470</v>
      </c>
      <c r="BY41" s="33">
        <v>413.8</v>
      </c>
      <c r="BZ41" s="33">
        <v>2683.8</v>
      </c>
      <c r="CA41" s="18"/>
      <c r="CB41" s="18"/>
    </row>
    <row r="42" spans="1:80">
      <c r="A42" s="30">
        <v>1963</v>
      </c>
      <c r="B42" s="32">
        <v>4.4000000000000004</v>
      </c>
      <c r="E42" s="30"/>
      <c r="F42" s="32"/>
      <c r="AZ42" s="80">
        <v>1959</v>
      </c>
      <c r="BA42" s="80">
        <v>522.5</v>
      </c>
      <c r="BB42" s="80">
        <v>176.30500000000001</v>
      </c>
      <c r="BC42" s="80">
        <v>0</v>
      </c>
      <c r="BD42" s="82"/>
      <c r="BE42" s="18">
        <f t="shared" si="0"/>
        <v>3.4930439956412158E-2</v>
      </c>
      <c r="BT42" s="94">
        <v>1962</v>
      </c>
      <c r="BU42" s="33">
        <v>605.1</v>
      </c>
      <c r="BV42" s="33">
        <v>3383.1</v>
      </c>
      <c r="BW42" s="18"/>
      <c r="BX42" s="94" t="s">
        <v>471</v>
      </c>
      <c r="BY42" s="33">
        <v>422.2</v>
      </c>
      <c r="BZ42" s="33">
        <v>2727.5</v>
      </c>
      <c r="CA42" s="18"/>
      <c r="CB42" s="18"/>
    </row>
    <row r="43" spans="1:80">
      <c r="A43" s="30">
        <v>1964</v>
      </c>
      <c r="B43" s="32">
        <v>5.8</v>
      </c>
      <c r="E43" s="30"/>
      <c r="F43" s="32"/>
      <c r="AZ43" s="80">
        <v>1960</v>
      </c>
      <c r="BA43" s="80">
        <v>543.29999999999995</v>
      </c>
      <c r="BB43" s="80">
        <v>179.32300000000001</v>
      </c>
      <c r="BC43" s="80">
        <v>0</v>
      </c>
      <c r="BD43" s="82"/>
      <c r="BE43" s="18">
        <f t="shared" si="0"/>
        <v>3.6320972303002345E-2</v>
      </c>
      <c r="BT43" s="94">
        <v>1963</v>
      </c>
      <c r="BU43" s="33">
        <v>638.6</v>
      </c>
      <c r="BV43" s="33">
        <v>3530.4</v>
      </c>
      <c r="BW43" s="18"/>
      <c r="BX43" s="94" t="s">
        <v>472</v>
      </c>
      <c r="BY43" s="33">
        <v>430.9</v>
      </c>
      <c r="BZ43" s="33">
        <v>2764.1</v>
      </c>
      <c r="CA43" s="18"/>
      <c r="CB43" s="18"/>
    </row>
    <row r="44" spans="1:80">
      <c r="A44" s="30">
        <v>1965</v>
      </c>
      <c r="B44" s="32">
        <v>6.5</v>
      </c>
      <c r="E44" s="30"/>
      <c r="F44" s="32"/>
      <c r="AZ44" s="80">
        <v>1961</v>
      </c>
      <c r="BA44" s="80">
        <v>563.29999999999995</v>
      </c>
      <c r="BB44" s="80">
        <v>181.58799999999999</v>
      </c>
      <c r="BC44" s="80">
        <v>0</v>
      </c>
      <c r="BD44" s="82"/>
      <c r="BE44" s="18">
        <f t="shared" si="0"/>
        <v>3.765802263626214E-2</v>
      </c>
      <c r="BT44" s="94">
        <v>1964</v>
      </c>
      <c r="BU44" s="33">
        <v>685.8</v>
      </c>
      <c r="BV44" s="33">
        <v>3734</v>
      </c>
      <c r="BW44" s="18"/>
      <c r="BX44" s="94" t="s">
        <v>473</v>
      </c>
      <c r="BY44" s="33">
        <v>437.8</v>
      </c>
      <c r="BZ44" s="33">
        <v>2780.8</v>
      </c>
      <c r="CA44" s="18"/>
      <c r="CB44" s="18"/>
    </row>
    <row r="45" spans="1:80">
      <c r="A45" s="30">
        <v>1966</v>
      </c>
      <c r="B45" s="32">
        <v>6.6</v>
      </c>
      <c r="E45" s="30"/>
      <c r="F45" s="32"/>
      <c r="AZ45" s="80">
        <v>1962</v>
      </c>
      <c r="BA45" s="80">
        <v>605.1</v>
      </c>
      <c r="BB45" s="80">
        <v>183.881</v>
      </c>
      <c r="BC45" s="80">
        <v>0</v>
      </c>
      <c r="BD45" s="82"/>
      <c r="BE45" s="18">
        <f t="shared" si="0"/>
        <v>4.0452457832775117E-2</v>
      </c>
      <c r="BT45" s="94">
        <v>1965</v>
      </c>
      <c r="BU45" s="33">
        <v>743.7</v>
      </c>
      <c r="BV45" s="33">
        <v>3976.7</v>
      </c>
      <c r="BW45" s="18"/>
      <c r="BX45" s="94" t="s">
        <v>474</v>
      </c>
      <c r="BY45" s="33">
        <v>440.5</v>
      </c>
      <c r="BZ45" s="33">
        <v>2770</v>
      </c>
      <c r="CA45" s="18"/>
      <c r="CB45" s="18"/>
    </row>
    <row r="46" spans="1:80">
      <c r="A46" s="30">
        <v>1967</v>
      </c>
      <c r="B46" s="32">
        <v>2.7</v>
      </c>
      <c r="E46" s="30"/>
      <c r="F46" s="32"/>
      <c r="AZ46" s="80">
        <v>1963</v>
      </c>
      <c r="BA46" s="80">
        <v>638.6</v>
      </c>
      <c r="BB46" s="80">
        <v>186.20400000000001</v>
      </c>
      <c r="BC46" s="80">
        <v>0</v>
      </c>
      <c r="BD46" s="82"/>
      <c r="BE46" s="18">
        <f t="shared" si="0"/>
        <v>4.2692017140985278E-2</v>
      </c>
      <c r="BT46" s="94">
        <v>1966</v>
      </c>
      <c r="BU46" s="33">
        <v>815</v>
      </c>
      <c r="BV46" s="33">
        <v>4238.8999999999996</v>
      </c>
      <c r="BW46" s="18"/>
      <c r="BX46" s="94" t="s">
        <v>475</v>
      </c>
      <c r="BY46" s="33">
        <v>446.8</v>
      </c>
      <c r="BZ46" s="33">
        <v>2792.9</v>
      </c>
      <c r="CA46" s="18"/>
      <c r="CB46" s="18"/>
    </row>
    <row r="47" spans="1:80">
      <c r="A47" s="30">
        <v>1968</v>
      </c>
      <c r="B47" s="32">
        <v>4.9000000000000004</v>
      </c>
      <c r="E47" s="30"/>
      <c r="F47" s="32"/>
      <c r="AZ47" s="80">
        <v>1964</v>
      </c>
      <c r="BA47" s="80">
        <v>685.8</v>
      </c>
      <c r="BB47" s="80">
        <v>188.55500000000001</v>
      </c>
      <c r="BC47" s="80">
        <v>0</v>
      </c>
      <c r="BD47" s="82"/>
      <c r="BE47" s="18">
        <f t="shared" si="0"/>
        <v>4.5847455927478388E-2</v>
      </c>
      <c r="BT47" s="94">
        <v>1967</v>
      </c>
      <c r="BU47" s="33">
        <v>861.7</v>
      </c>
      <c r="BV47" s="33">
        <v>4355.2</v>
      </c>
      <c r="BW47" s="18"/>
      <c r="BX47" s="94" t="s">
        <v>476</v>
      </c>
      <c r="BY47" s="33">
        <v>452</v>
      </c>
      <c r="BZ47" s="33">
        <v>2790.6</v>
      </c>
      <c r="CA47" s="18"/>
      <c r="CB47" s="18"/>
    </row>
    <row r="48" spans="1:80">
      <c r="A48" s="30">
        <v>1969</v>
      </c>
      <c r="B48" s="32">
        <v>3.1</v>
      </c>
      <c r="E48" s="30"/>
      <c r="F48" s="32"/>
      <c r="AZ48" s="80">
        <v>1965</v>
      </c>
      <c r="BA48" s="80">
        <v>743.7</v>
      </c>
      <c r="BB48" s="80">
        <v>190.93700000000001</v>
      </c>
      <c r="BC48" s="80">
        <v>0</v>
      </c>
      <c r="BD48" s="82"/>
      <c r="BE48" s="18">
        <f t="shared" si="0"/>
        <v>4.97182166422655E-2</v>
      </c>
      <c r="BT48" s="94">
        <v>1968</v>
      </c>
      <c r="BU48" s="33">
        <v>942.5</v>
      </c>
      <c r="BV48" s="33">
        <v>4569</v>
      </c>
      <c r="BW48" s="18"/>
      <c r="BX48" s="94" t="s">
        <v>477</v>
      </c>
      <c r="BY48" s="33">
        <v>461.3</v>
      </c>
      <c r="BZ48" s="33">
        <v>2836.2</v>
      </c>
      <c r="CA48" s="18"/>
      <c r="CB48" s="18"/>
    </row>
    <row r="49" spans="1:80">
      <c r="A49" s="30">
        <v>1970</v>
      </c>
      <c r="B49" s="32">
        <v>0.2</v>
      </c>
      <c r="E49" s="30"/>
      <c r="F49" s="32"/>
      <c r="AZ49" s="80">
        <v>1966</v>
      </c>
      <c r="BA49" s="80">
        <v>815</v>
      </c>
      <c r="BB49" s="80">
        <v>193.34800000000001</v>
      </c>
      <c r="BC49" s="80">
        <v>0</v>
      </c>
      <c r="BD49" s="82"/>
      <c r="BE49" s="18">
        <f t="shared" si="0"/>
        <v>5.4484801080336674E-2</v>
      </c>
      <c r="BT49" s="94">
        <v>1969</v>
      </c>
      <c r="BU49" s="33">
        <v>1019.9</v>
      </c>
      <c r="BV49" s="33">
        <v>4712.5</v>
      </c>
      <c r="BW49" s="18"/>
      <c r="BX49" s="94" t="s">
        <v>478</v>
      </c>
      <c r="BY49" s="33">
        <v>470.6</v>
      </c>
      <c r="BZ49" s="33">
        <v>2854.5</v>
      </c>
      <c r="CA49" s="18"/>
      <c r="CB49" s="18"/>
    </row>
    <row r="50" spans="1:80">
      <c r="A50" s="30">
        <v>1971</v>
      </c>
      <c r="B50" s="32">
        <v>3.3</v>
      </c>
      <c r="E50" s="30"/>
      <c r="F50" s="32"/>
      <c r="AZ50" s="80">
        <v>1967</v>
      </c>
      <c r="BA50" s="80">
        <v>861.7</v>
      </c>
      <c r="BB50" s="80">
        <v>195.79</v>
      </c>
      <c r="BC50" s="80">
        <v>0</v>
      </c>
      <c r="BD50" s="82"/>
      <c r="BE50" s="18">
        <f t="shared" si="0"/>
        <v>5.76068136084983E-2</v>
      </c>
      <c r="BT50" s="94">
        <v>1970</v>
      </c>
      <c r="BU50" s="33">
        <v>1075.9000000000001</v>
      </c>
      <c r="BV50" s="33">
        <v>4722</v>
      </c>
      <c r="BW50" s="18"/>
      <c r="BX50" s="94" t="s">
        <v>479</v>
      </c>
      <c r="BY50" s="33">
        <v>472.8</v>
      </c>
      <c r="BZ50" s="33">
        <v>2848.2</v>
      </c>
      <c r="CA50" s="18"/>
      <c r="CB50" s="18"/>
    </row>
    <row r="51" spans="1:80">
      <c r="A51" s="30">
        <v>1972</v>
      </c>
      <c r="B51" s="32">
        <v>5.2</v>
      </c>
      <c r="E51" s="30"/>
      <c r="F51" s="32"/>
      <c r="AZ51" s="80">
        <v>1968</v>
      </c>
      <c r="BA51" s="80">
        <v>942.5</v>
      </c>
      <c r="BB51" s="80">
        <v>198.26300000000001</v>
      </c>
      <c r="BC51" s="80">
        <v>0</v>
      </c>
      <c r="BD51" s="82"/>
      <c r="BE51" s="18">
        <f t="shared" si="0"/>
        <v>6.3008496954867863E-2</v>
      </c>
      <c r="BT51" s="94">
        <v>1971</v>
      </c>
      <c r="BU51" s="33">
        <v>1167.8</v>
      </c>
      <c r="BV51" s="33">
        <v>4877.6000000000004</v>
      </c>
      <c r="BW51" s="18"/>
      <c r="BX51" s="94" t="s">
        <v>480</v>
      </c>
      <c r="BY51" s="33">
        <v>480.3</v>
      </c>
      <c r="BZ51" s="33">
        <v>2875.9</v>
      </c>
      <c r="CA51" s="18"/>
      <c r="CB51" s="18"/>
    </row>
    <row r="52" spans="1:80">
      <c r="A52" s="30">
        <v>1973</v>
      </c>
      <c r="B52" s="32">
        <v>5.6</v>
      </c>
      <c r="E52" s="30"/>
      <c r="F52" s="32"/>
      <c r="AZ52" s="80">
        <v>1969</v>
      </c>
      <c r="BA52" s="80">
        <v>1019.9</v>
      </c>
      <c r="BB52" s="80">
        <v>200.76599999999999</v>
      </c>
      <c r="BC52" s="80">
        <v>0</v>
      </c>
      <c r="BD52" s="82"/>
      <c r="BE52" s="18">
        <f t="shared" si="0"/>
        <v>6.8182881744583271E-2</v>
      </c>
      <c r="BT52" s="94">
        <v>1972</v>
      </c>
      <c r="BU52" s="33">
        <v>1282.4000000000001</v>
      </c>
      <c r="BV52" s="33">
        <v>5134.3</v>
      </c>
      <c r="BW52" s="18"/>
      <c r="BX52" s="94" t="s">
        <v>481</v>
      </c>
      <c r="BY52" s="33">
        <v>475.7</v>
      </c>
      <c r="BZ52" s="33">
        <v>2846.4</v>
      </c>
      <c r="CA52" s="18"/>
      <c r="CB52" s="18"/>
    </row>
    <row r="53" spans="1:80">
      <c r="A53" s="30">
        <v>1974</v>
      </c>
      <c r="B53" s="32">
        <v>-0.5</v>
      </c>
      <c r="E53" s="30"/>
      <c r="F53" s="32"/>
      <c r="AZ53" s="80">
        <v>1970</v>
      </c>
      <c r="BA53" s="80">
        <v>1075.9000000000001</v>
      </c>
      <c r="BB53" s="80">
        <v>203.30199999999999</v>
      </c>
      <c r="BC53" s="80">
        <v>0</v>
      </c>
      <c r="BD53" s="82"/>
      <c r="BE53" s="18">
        <f t="shared" si="0"/>
        <v>7.1926622677710716E-2</v>
      </c>
      <c r="BT53" s="94">
        <v>1973</v>
      </c>
      <c r="BU53" s="33">
        <v>1428.5</v>
      </c>
      <c r="BV53" s="33">
        <v>5424.1</v>
      </c>
      <c r="BW53" s="18"/>
      <c r="BX53" s="94" t="s">
        <v>482</v>
      </c>
      <c r="BY53" s="33">
        <v>468.4</v>
      </c>
      <c r="BZ53" s="33">
        <v>2772.7</v>
      </c>
      <c r="CA53" s="18"/>
      <c r="CB53" s="18"/>
    </row>
    <row r="54" spans="1:80">
      <c r="A54" s="30">
        <v>1975</v>
      </c>
      <c r="B54" s="32">
        <v>-0.2</v>
      </c>
      <c r="AZ54" s="80">
        <v>1971</v>
      </c>
      <c r="BA54" s="80">
        <v>1167.8</v>
      </c>
      <c r="BB54" s="80">
        <v>205.51499999999999</v>
      </c>
      <c r="BC54" s="80">
        <v>0</v>
      </c>
      <c r="BD54" s="82"/>
      <c r="BE54" s="18">
        <f t="shared" si="0"/>
        <v>7.807036895903946E-2</v>
      </c>
      <c r="BT54" s="94">
        <v>1974</v>
      </c>
      <c r="BU54" s="33">
        <v>1548.8</v>
      </c>
      <c r="BV54" s="33">
        <v>5396</v>
      </c>
      <c r="BW54" s="18"/>
      <c r="BX54" s="94" t="s">
        <v>483</v>
      </c>
      <c r="BY54" s="33">
        <v>472.8</v>
      </c>
      <c r="BZ54" s="33">
        <v>2790.9</v>
      </c>
      <c r="CA54" s="18"/>
      <c r="CB54" s="18"/>
    </row>
    <row r="55" spans="1:80">
      <c r="A55" s="30">
        <v>1976</v>
      </c>
      <c r="B55" s="32">
        <v>5.4</v>
      </c>
      <c r="AZ55" s="80">
        <v>1972</v>
      </c>
      <c r="BA55" s="80">
        <v>1282.4000000000001</v>
      </c>
      <c r="BB55" s="80">
        <v>207.75200000000001</v>
      </c>
      <c r="BC55" s="80">
        <v>0</v>
      </c>
      <c r="BD55" s="82"/>
      <c r="BE55" s="18">
        <f t="shared" si="0"/>
        <v>8.5731667368618106E-2</v>
      </c>
      <c r="BT55" s="94">
        <v>1975</v>
      </c>
      <c r="BU55" s="33">
        <v>1688.9</v>
      </c>
      <c r="BV55" s="33">
        <v>5385.4</v>
      </c>
      <c r="BW55" s="18"/>
      <c r="BX55" s="94" t="s">
        <v>484</v>
      </c>
      <c r="BY55" s="33">
        <v>486.7</v>
      </c>
      <c r="BZ55" s="33">
        <v>2855.5</v>
      </c>
      <c r="CA55" s="18"/>
      <c r="CB55" s="18"/>
    </row>
    <row r="56" spans="1:80">
      <c r="A56" s="30">
        <v>1977</v>
      </c>
      <c r="B56" s="32">
        <v>4.5999999999999996</v>
      </c>
      <c r="AZ56" s="80">
        <v>1973</v>
      </c>
      <c r="BA56" s="80">
        <v>1428.5</v>
      </c>
      <c r="BB56" s="80">
        <v>210.01300000000001</v>
      </c>
      <c r="BC56" s="80">
        <v>0</v>
      </c>
      <c r="BD56" s="82"/>
      <c r="BE56" s="18">
        <f t="shared" si="0"/>
        <v>9.5498820053080899E-2</v>
      </c>
      <c r="BT56" s="94">
        <v>1976</v>
      </c>
      <c r="BU56" s="33">
        <v>1877.6</v>
      </c>
      <c r="BV56" s="33">
        <v>5675.4</v>
      </c>
      <c r="BW56" s="18"/>
      <c r="BX56" s="94" t="s">
        <v>485</v>
      </c>
      <c r="BY56" s="33">
        <v>500.4</v>
      </c>
      <c r="BZ56" s="33">
        <v>2922.3</v>
      </c>
      <c r="CA56" s="18"/>
      <c r="CB56" s="18"/>
    </row>
    <row r="57" spans="1:80">
      <c r="A57" s="30">
        <v>1978</v>
      </c>
      <c r="B57" s="32">
        <v>5.6</v>
      </c>
      <c r="AZ57" s="80">
        <v>1974</v>
      </c>
      <c r="BA57" s="80">
        <v>1548.8</v>
      </c>
      <c r="BB57" s="80">
        <v>212.29900000000001</v>
      </c>
      <c r="BC57" s="80">
        <v>0</v>
      </c>
      <c r="BD57" s="82"/>
      <c r="BE57" s="18">
        <f t="shared" si="0"/>
        <v>0.10354117780763857</v>
      </c>
      <c r="BT57" s="94">
        <v>1977</v>
      </c>
      <c r="BU57" s="33">
        <v>2086</v>
      </c>
      <c r="BV57" s="33">
        <v>5937</v>
      </c>
      <c r="BW57" s="18"/>
      <c r="BX57" s="94" t="s">
        <v>486</v>
      </c>
      <c r="BY57" s="33">
        <v>511.1</v>
      </c>
      <c r="BZ57" s="33">
        <v>2976.6</v>
      </c>
      <c r="CA57" s="18"/>
      <c r="CB57" s="18"/>
    </row>
    <row r="58" spans="1:80">
      <c r="A58" s="30">
        <v>1979</v>
      </c>
      <c r="B58" s="32">
        <v>3.2</v>
      </c>
      <c r="AZ58" s="80">
        <v>1975</v>
      </c>
      <c r="BA58" s="80">
        <v>1688.9</v>
      </c>
      <c r="BB58" s="80">
        <v>214.60900000000001</v>
      </c>
      <c r="BC58" s="80">
        <v>0</v>
      </c>
      <c r="BD58" s="82"/>
      <c r="BE58" s="18">
        <f t="shared" si="0"/>
        <v>0.11290721539212345</v>
      </c>
      <c r="BT58" s="94">
        <v>1978</v>
      </c>
      <c r="BU58" s="33">
        <v>2356.6</v>
      </c>
      <c r="BV58" s="33">
        <v>6267.2</v>
      </c>
      <c r="BW58" s="18"/>
      <c r="BX58" s="94" t="s">
        <v>487</v>
      </c>
      <c r="BY58" s="33">
        <v>524.20000000000005</v>
      </c>
      <c r="BZ58" s="33">
        <v>3049</v>
      </c>
      <c r="CA58" s="18"/>
      <c r="CB58" s="18"/>
    </row>
    <row r="59" spans="1:80">
      <c r="A59" s="30">
        <v>1980</v>
      </c>
      <c r="B59" s="32">
        <v>-0.2</v>
      </c>
      <c r="AZ59" s="80">
        <v>1976</v>
      </c>
      <c r="BA59" s="80">
        <v>1877.6</v>
      </c>
      <c r="BB59" s="80">
        <v>216.94499999999999</v>
      </c>
      <c r="BC59" s="80">
        <v>0</v>
      </c>
      <c r="BD59" s="82"/>
      <c r="BE59" s="18">
        <f t="shared" si="0"/>
        <v>0.12552228528642961</v>
      </c>
      <c r="BT59" s="94">
        <v>1979</v>
      </c>
      <c r="BU59" s="33">
        <v>2632.1</v>
      </c>
      <c r="BV59" s="33">
        <v>6466.2</v>
      </c>
      <c r="BW59" s="18"/>
      <c r="BX59" s="94" t="s">
        <v>488</v>
      </c>
      <c r="BY59" s="33">
        <v>525.20000000000005</v>
      </c>
      <c r="BZ59" s="33">
        <v>3043.1</v>
      </c>
      <c r="CA59" s="18"/>
      <c r="CB59" s="18"/>
    </row>
    <row r="60" spans="1:80">
      <c r="A60" s="30">
        <v>1981</v>
      </c>
      <c r="B60" s="32">
        <v>2.6</v>
      </c>
      <c r="AZ60" s="80">
        <v>1977</v>
      </c>
      <c r="BA60" s="80">
        <v>2086</v>
      </c>
      <c r="BB60" s="80">
        <v>219.30699999999999</v>
      </c>
      <c r="BC60" s="80">
        <v>0</v>
      </c>
      <c r="BD60" s="82"/>
      <c r="BE60" s="18">
        <f t="shared" si="0"/>
        <v>0.13945434975899668</v>
      </c>
      <c r="BT60" s="94">
        <v>1980</v>
      </c>
      <c r="BU60" s="33">
        <v>2862.5</v>
      </c>
      <c r="BV60" s="33">
        <v>6450.4</v>
      </c>
      <c r="BW60" s="18"/>
      <c r="BX60" s="94" t="s">
        <v>489</v>
      </c>
      <c r="BY60" s="33">
        <v>529.29999999999995</v>
      </c>
      <c r="BZ60" s="33">
        <v>3055.1</v>
      </c>
      <c r="CA60" s="18"/>
      <c r="CB60" s="18"/>
    </row>
    <row r="61" spans="1:80">
      <c r="A61" s="30">
        <v>1982</v>
      </c>
      <c r="B61" s="32">
        <v>-1.9</v>
      </c>
      <c r="AZ61" s="80">
        <v>1978</v>
      </c>
      <c r="BA61" s="80">
        <v>2356.6</v>
      </c>
      <c r="BB61" s="80">
        <v>221.69399999999999</v>
      </c>
      <c r="BC61" s="80">
        <v>0</v>
      </c>
      <c r="BD61" s="82"/>
      <c r="BE61" s="18">
        <f t="shared" si="0"/>
        <v>0.1575446407680017</v>
      </c>
      <c r="BT61" s="94">
        <v>1981</v>
      </c>
      <c r="BU61" s="33">
        <v>3211</v>
      </c>
      <c r="BV61" s="33">
        <v>6617.7</v>
      </c>
      <c r="BW61" s="18"/>
      <c r="BX61" s="94" t="s">
        <v>490</v>
      </c>
      <c r="BY61" s="33">
        <v>543.29999999999995</v>
      </c>
      <c r="BZ61" s="33">
        <v>3123.2</v>
      </c>
      <c r="CA61" s="18"/>
      <c r="CB61" s="18"/>
    </row>
    <row r="62" spans="1:80">
      <c r="A62" s="30">
        <v>1983</v>
      </c>
      <c r="B62" s="32">
        <v>4.5999999999999996</v>
      </c>
      <c r="AZ62" s="80">
        <v>1979</v>
      </c>
      <c r="BA62" s="80">
        <v>2632.1</v>
      </c>
      <c r="BB62" s="80">
        <v>224.107</v>
      </c>
      <c r="BC62" s="80">
        <v>0</v>
      </c>
      <c r="BD62" s="82"/>
      <c r="BE62" s="18">
        <f t="shared" si="0"/>
        <v>0.17596250910865541</v>
      </c>
      <c r="BT62" s="94">
        <v>1982</v>
      </c>
      <c r="BU62" s="33">
        <v>3345</v>
      </c>
      <c r="BV62" s="33">
        <v>6491.3</v>
      </c>
      <c r="BW62" s="18"/>
      <c r="BX62" s="94" t="s">
        <v>491</v>
      </c>
      <c r="BY62" s="33">
        <v>542.70000000000005</v>
      </c>
      <c r="BZ62" s="33">
        <v>3111.3</v>
      </c>
      <c r="CA62" s="18"/>
      <c r="CB62" s="18"/>
    </row>
    <row r="63" spans="1:80">
      <c r="A63" s="30">
        <v>1984</v>
      </c>
      <c r="B63" s="32">
        <v>7.3</v>
      </c>
      <c r="AZ63" s="80">
        <v>1980</v>
      </c>
      <c r="BA63" s="80">
        <v>2862.5</v>
      </c>
      <c r="BB63" s="80">
        <v>226.54599999999999</v>
      </c>
      <c r="BC63" s="80">
        <v>0</v>
      </c>
      <c r="BD63" s="82"/>
      <c r="BE63" s="18">
        <f t="shared" si="0"/>
        <v>0.19136532894780825</v>
      </c>
      <c r="BT63" s="94">
        <v>1983</v>
      </c>
      <c r="BU63" s="33">
        <v>3638.1</v>
      </c>
      <c r="BV63" s="33">
        <v>6792</v>
      </c>
      <c r="BW63" s="18"/>
      <c r="BX63" s="94" t="s">
        <v>492</v>
      </c>
      <c r="BY63" s="33">
        <v>546</v>
      </c>
      <c r="BZ63" s="33">
        <v>3119.1</v>
      </c>
      <c r="CA63" s="18"/>
      <c r="CB63" s="18"/>
    </row>
    <row r="64" spans="1:80">
      <c r="A64" s="30">
        <v>1985</v>
      </c>
      <c r="B64" s="32">
        <v>4.2</v>
      </c>
      <c r="AZ64" s="80">
        <v>1981</v>
      </c>
      <c r="BA64" s="80">
        <v>3210.9</v>
      </c>
      <c r="BB64" s="80">
        <v>228.67</v>
      </c>
      <c r="BC64" s="80">
        <v>0</v>
      </c>
      <c r="BD64" s="82"/>
      <c r="BE64" s="18">
        <f t="shared" si="0"/>
        <v>0.21465674575319391</v>
      </c>
      <c r="BT64" s="94">
        <v>1984</v>
      </c>
      <c r="BU64" s="33">
        <v>4040.7</v>
      </c>
      <c r="BV64" s="33">
        <v>7285</v>
      </c>
      <c r="BW64" s="18"/>
      <c r="BX64" s="94" t="s">
        <v>493</v>
      </c>
      <c r="BY64" s="33">
        <v>541.1</v>
      </c>
      <c r="BZ64" s="33">
        <v>3081.3</v>
      </c>
      <c r="CA64" s="18"/>
      <c r="CB64" s="18"/>
    </row>
    <row r="65" spans="1:80">
      <c r="A65" s="30">
        <v>1986</v>
      </c>
      <c r="B65" s="32">
        <v>3.5</v>
      </c>
      <c r="AZ65" s="80">
        <v>1982</v>
      </c>
      <c r="BA65" s="80">
        <v>3345</v>
      </c>
      <c r="BB65" s="80">
        <v>230.815</v>
      </c>
      <c r="BC65" s="80">
        <v>0</v>
      </c>
      <c r="BD65" s="82"/>
      <c r="BE65" s="18">
        <f t="shared" si="0"/>
        <v>0.22362166823770083</v>
      </c>
      <c r="BT65" s="94">
        <v>1985</v>
      </c>
      <c r="BU65" s="33">
        <v>4346.7</v>
      </c>
      <c r="BV65" s="33">
        <v>7593.8</v>
      </c>
      <c r="BW65" s="18"/>
      <c r="BX65" s="94" t="s">
        <v>494</v>
      </c>
      <c r="BY65" s="33">
        <v>545.9</v>
      </c>
      <c r="BZ65" s="33">
        <v>3102.3</v>
      </c>
      <c r="CA65" s="18"/>
      <c r="CB65" s="18"/>
    </row>
    <row r="66" spans="1:80">
      <c r="A66" s="30">
        <v>1987</v>
      </c>
      <c r="B66" s="32">
        <v>3.5</v>
      </c>
      <c r="AZ66" s="80">
        <v>1983</v>
      </c>
      <c r="BA66" s="80">
        <v>3638.1</v>
      </c>
      <c r="BB66" s="80">
        <v>232.97900000000001</v>
      </c>
      <c r="BC66" s="80">
        <v>0</v>
      </c>
      <c r="BD66" s="82"/>
      <c r="BE66" s="18">
        <f t="shared" si="0"/>
        <v>0.2432161408716231</v>
      </c>
      <c r="BT66" s="94">
        <v>1986</v>
      </c>
      <c r="BU66" s="33">
        <v>4590.2</v>
      </c>
      <c r="BV66" s="33">
        <v>7860.5</v>
      </c>
      <c r="BW66" s="18"/>
      <c r="BX66" s="94" t="s">
        <v>495</v>
      </c>
      <c r="BY66" s="33">
        <v>557.4</v>
      </c>
      <c r="BZ66" s="33">
        <v>3159.9</v>
      </c>
      <c r="CA66" s="18"/>
      <c r="CB66" s="18"/>
    </row>
    <row r="67" spans="1:80">
      <c r="A67" s="30">
        <v>1988</v>
      </c>
      <c r="B67" s="32">
        <v>4.2</v>
      </c>
      <c r="AZ67" s="80">
        <v>1984</v>
      </c>
      <c r="BA67" s="80">
        <v>4040.7</v>
      </c>
      <c r="BB67" s="80">
        <v>235.16399999999999</v>
      </c>
      <c r="BC67" s="80">
        <v>0</v>
      </c>
      <c r="BD67" s="82"/>
      <c r="BE67" s="18">
        <f t="shared" si="0"/>
        <v>0.27013096408014281</v>
      </c>
      <c r="BT67" s="94">
        <v>1987</v>
      </c>
      <c r="BU67" s="33">
        <v>4870.2</v>
      </c>
      <c r="BV67" s="33">
        <v>8132.6</v>
      </c>
      <c r="BW67" s="18"/>
      <c r="BX67" s="94" t="s">
        <v>496</v>
      </c>
      <c r="BY67" s="33">
        <v>568.20000000000005</v>
      </c>
      <c r="BZ67" s="33">
        <v>3212.6</v>
      </c>
      <c r="CA67" s="18"/>
      <c r="CB67" s="18"/>
    </row>
    <row r="68" spans="1:80">
      <c r="A68" s="30">
        <v>1989</v>
      </c>
      <c r="B68" s="32">
        <v>3.7</v>
      </c>
      <c r="AZ68" s="80">
        <v>1985</v>
      </c>
      <c r="BA68" s="80">
        <v>4346.7</v>
      </c>
      <c r="BB68" s="80">
        <v>237.369</v>
      </c>
      <c r="BC68" s="80">
        <v>0</v>
      </c>
      <c r="BD68" s="82"/>
      <c r="BE68" s="18">
        <f t="shared" si="0"/>
        <v>0.29058783417901768</v>
      </c>
      <c r="BT68" s="94">
        <v>1988</v>
      </c>
      <c r="BU68" s="33">
        <v>5252.6</v>
      </c>
      <c r="BV68" s="33">
        <v>8474.5</v>
      </c>
      <c r="BW68" s="18"/>
      <c r="BX68" s="94" t="s">
        <v>497</v>
      </c>
      <c r="BY68" s="33">
        <v>581.6</v>
      </c>
      <c r="BZ68" s="33">
        <v>3277.7</v>
      </c>
      <c r="CA68" s="18"/>
      <c r="CB68" s="18"/>
    </row>
    <row r="69" spans="1:80">
      <c r="A69" s="30">
        <v>1990</v>
      </c>
      <c r="B69" s="32">
        <v>1.9</v>
      </c>
      <c r="AZ69" s="80">
        <v>1986</v>
      </c>
      <c r="BA69" s="80">
        <v>4590.1000000000004</v>
      </c>
      <c r="BB69" s="80">
        <v>239.595</v>
      </c>
      <c r="BC69" s="80">
        <v>0</v>
      </c>
      <c r="BD69" s="82"/>
      <c r="BE69" s="18">
        <f t="shared" si="0"/>
        <v>0.30685973673478945</v>
      </c>
      <c r="BT69" s="94">
        <v>1989</v>
      </c>
      <c r="BU69" s="33">
        <v>5657.7</v>
      </c>
      <c r="BV69" s="33">
        <v>8786.4</v>
      </c>
      <c r="BW69" s="18"/>
      <c r="BX69" s="94" t="s">
        <v>498</v>
      </c>
      <c r="BY69" s="33">
        <v>595.20000000000005</v>
      </c>
      <c r="BZ69" s="33">
        <v>3336.8</v>
      </c>
      <c r="CA69" s="18"/>
      <c r="CB69" s="18"/>
    </row>
    <row r="70" spans="1:80">
      <c r="A70" s="30">
        <v>1991</v>
      </c>
      <c r="B70" s="32">
        <v>-0.1</v>
      </c>
      <c r="AZ70" s="80">
        <v>1987</v>
      </c>
      <c r="BA70" s="80">
        <v>4870.2</v>
      </c>
      <c r="BB70" s="80">
        <v>241.84200000000001</v>
      </c>
      <c r="BC70" s="80">
        <v>0</v>
      </c>
      <c r="BD70" s="82"/>
      <c r="BE70" s="18">
        <f t="shared" si="0"/>
        <v>0.32558512665209283</v>
      </c>
      <c r="BT70" s="94">
        <v>1990</v>
      </c>
      <c r="BU70" s="33">
        <v>5979.6</v>
      </c>
      <c r="BV70" s="33">
        <v>8955</v>
      </c>
      <c r="BW70" s="18"/>
      <c r="BX70" s="94" t="s">
        <v>499</v>
      </c>
      <c r="BY70" s="33">
        <v>602.6</v>
      </c>
      <c r="BZ70" s="33">
        <v>3372.7</v>
      </c>
      <c r="CA70" s="18"/>
      <c r="CB70" s="18"/>
    </row>
    <row r="71" spans="1:80">
      <c r="A71" s="30">
        <v>1992</v>
      </c>
      <c r="B71" s="32">
        <v>3.6</v>
      </c>
      <c r="AZ71" s="80">
        <v>1988</v>
      </c>
      <c r="BA71" s="80">
        <v>5252.6</v>
      </c>
      <c r="BB71" s="80">
        <v>244.11</v>
      </c>
      <c r="BC71" s="80">
        <v>0</v>
      </c>
      <c r="BD71" s="82"/>
      <c r="BE71" s="18">
        <f t="shared" si="0"/>
        <v>0.35114952902402014</v>
      </c>
      <c r="BT71" s="94">
        <v>1991</v>
      </c>
      <c r="BU71" s="33">
        <v>6174</v>
      </c>
      <c r="BV71" s="33">
        <v>8948.4</v>
      </c>
      <c r="BW71" s="18"/>
      <c r="BX71" s="94" t="s">
        <v>500</v>
      </c>
      <c r="BY71" s="33">
        <v>609.6</v>
      </c>
      <c r="BZ71" s="33">
        <v>3404.8</v>
      </c>
      <c r="CA71" s="18"/>
      <c r="CB71" s="18"/>
    </row>
    <row r="72" spans="1:80">
      <c r="A72" s="30">
        <v>1993</v>
      </c>
      <c r="B72" s="32">
        <v>2.7</v>
      </c>
      <c r="AZ72" s="80">
        <v>1989</v>
      </c>
      <c r="BA72" s="80">
        <v>5657.7</v>
      </c>
      <c r="BB72" s="80">
        <v>246.399</v>
      </c>
      <c r="BC72" s="80">
        <v>0</v>
      </c>
      <c r="BD72" s="82"/>
      <c r="BE72" s="18">
        <f t="shared" si="0"/>
        <v>0.37823148352419728</v>
      </c>
      <c r="BT72" s="94">
        <v>1992</v>
      </c>
      <c r="BU72" s="33">
        <v>6539.3</v>
      </c>
      <c r="BV72" s="33">
        <v>9266.6</v>
      </c>
      <c r="BW72" s="18"/>
      <c r="BX72" s="94" t="s">
        <v>501</v>
      </c>
      <c r="BY72" s="33">
        <v>613.1</v>
      </c>
      <c r="BZ72" s="33">
        <v>3418</v>
      </c>
      <c r="CA72" s="18"/>
      <c r="CB72" s="18"/>
    </row>
    <row r="73" spans="1:80">
      <c r="A73" s="30">
        <v>1994</v>
      </c>
      <c r="B73" s="32">
        <v>4</v>
      </c>
      <c r="AZ73" s="80">
        <v>1990</v>
      </c>
      <c r="BA73" s="80">
        <v>5979.6</v>
      </c>
      <c r="BB73" s="80">
        <v>248.71</v>
      </c>
      <c r="BC73" s="80">
        <v>0</v>
      </c>
      <c r="BD73" s="82"/>
      <c r="BE73" s="18">
        <f t="shared" si="0"/>
        <v>0.39975130863801372</v>
      </c>
      <c r="BT73" s="94">
        <v>1993</v>
      </c>
      <c r="BU73" s="33">
        <v>6878.7</v>
      </c>
      <c r="BV73" s="33">
        <v>9521</v>
      </c>
      <c r="BW73" s="18"/>
      <c r="BX73" s="94" t="s">
        <v>502</v>
      </c>
      <c r="BY73" s="33">
        <v>622.70000000000005</v>
      </c>
      <c r="BZ73" s="33">
        <v>3456.1</v>
      </c>
      <c r="CA73" s="18"/>
      <c r="CB73" s="18"/>
    </row>
    <row r="74" spans="1:80">
      <c r="A74" s="30">
        <v>1995</v>
      </c>
      <c r="B74" s="32">
        <v>2.7</v>
      </c>
      <c r="AZ74" s="80">
        <v>1991</v>
      </c>
      <c r="BA74" s="80">
        <v>6174</v>
      </c>
      <c r="BB74" s="80">
        <v>251.80199999999999</v>
      </c>
      <c r="BC74" s="80">
        <v>0</v>
      </c>
      <c r="BD74" s="82"/>
      <c r="BE74" s="18">
        <f t="shared" si="0"/>
        <v>0.41274743787729889</v>
      </c>
      <c r="BT74" s="94">
        <v>1994</v>
      </c>
      <c r="BU74" s="33">
        <v>7308.8</v>
      </c>
      <c r="BV74" s="33">
        <v>9905.4</v>
      </c>
      <c r="BW74" s="18"/>
      <c r="BX74" s="94" t="s">
        <v>503</v>
      </c>
      <c r="BY74" s="33">
        <v>631.79999999999995</v>
      </c>
      <c r="BZ74" s="33">
        <v>3501.1</v>
      </c>
      <c r="CA74" s="18"/>
      <c r="CB74" s="18"/>
    </row>
    <row r="75" spans="1:80">
      <c r="A75" s="30">
        <v>1996</v>
      </c>
      <c r="B75" s="32">
        <v>3.8</v>
      </c>
      <c r="AZ75" s="80">
        <v>1992</v>
      </c>
      <c r="BA75" s="80">
        <v>6539.3</v>
      </c>
      <c r="BB75" s="80">
        <v>254.93299999999999</v>
      </c>
      <c r="BC75" s="80">
        <v>0</v>
      </c>
      <c r="BD75" s="82"/>
      <c r="BE75" s="18">
        <f t="shared" si="0"/>
        <v>0.43716866221428907</v>
      </c>
      <c r="BT75" s="94">
        <v>1995</v>
      </c>
      <c r="BU75" s="33">
        <v>7664.1</v>
      </c>
      <c r="BV75" s="33">
        <v>10174.799999999999</v>
      </c>
      <c r="BW75" s="18"/>
      <c r="BX75" s="94" t="s">
        <v>504</v>
      </c>
      <c r="BY75" s="33">
        <v>645</v>
      </c>
      <c r="BZ75" s="33">
        <v>3569.5</v>
      </c>
      <c r="CA75" s="18"/>
      <c r="CB75" s="18"/>
    </row>
    <row r="76" spans="1:80">
      <c r="A76" s="30">
        <v>1997</v>
      </c>
      <c r="B76" s="32">
        <v>4.5</v>
      </c>
      <c r="AZ76" s="80">
        <v>1993</v>
      </c>
      <c r="BA76" s="80">
        <v>6878.7</v>
      </c>
      <c r="BB76" s="80">
        <v>258.10300000000001</v>
      </c>
      <c r="BC76" s="80">
        <v>0</v>
      </c>
      <c r="BD76" s="82"/>
      <c r="BE76" s="18">
        <f t="shared" si="0"/>
        <v>0.45985840636970782</v>
      </c>
      <c r="BT76" s="94">
        <v>1996</v>
      </c>
      <c r="BU76" s="33">
        <v>8100.2</v>
      </c>
      <c r="BV76" s="33">
        <v>10561</v>
      </c>
      <c r="BW76" s="18"/>
      <c r="BX76" s="94" t="s">
        <v>505</v>
      </c>
      <c r="BY76" s="33">
        <v>654.79999999999995</v>
      </c>
      <c r="BZ76" s="33">
        <v>3595</v>
      </c>
      <c r="CA76" s="18"/>
      <c r="CB76" s="18"/>
    </row>
    <row r="77" spans="1:80">
      <c r="A77" s="30">
        <v>1998</v>
      </c>
      <c r="B77" s="32">
        <v>4.5</v>
      </c>
      <c r="AZ77" s="80">
        <v>1994</v>
      </c>
      <c r="BA77" s="80">
        <v>7308.7</v>
      </c>
      <c r="BB77" s="80">
        <v>261.31200000000001</v>
      </c>
      <c r="BC77" s="80">
        <v>0</v>
      </c>
      <c r="BD77" s="82"/>
      <c r="BE77" s="18">
        <f t="shared" si="0"/>
        <v>0.48860498853479339</v>
      </c>
      <c r="BT77" s="94">
        <v>1997</v>
      </c>
      <c r="BU77" s="33">
        <v>8608.5</v>
      </c>
      <c r="BV77" s="33">
        <v>11034.9</v>
      </c>
      <c r="BW77" s="18"/>
      <c r="BX77" s="94" t="s">
        <v>506</v>
      </c>
      <c r="BY77" s="33">
        <v>671.1</v>
      </c>
      <c r="BZ77" s="33">
        <v>3672.7</v>
      </c>
      <c r="CA77" s="18"/>
      <c r="CB77" s="18"/>
    </row>
    <row r="78" spans="1:80">
      <c r="A78" s="30">
        <v>1999</v>
      </c>
      <c r="B78" s="32">
        <v>4.7</v>
      </c>
      <c r="AZ78" s="80">
        <v>1995</v>
      </c>
      <c r="BA78" s="80">
        <v>7664</v>
      </c>
      <c r="BB78" s="80">
        <v>264.56099999999998</v>
      </c>
      <c r="BC78" s="80">
        <v>0</v>
      </c>
      <c r="BD78" s="82"/>
      <c r="BE78" s="18">
        <f t="shared" ref="BE78:BE93" si="1">BA78/14958.3</f>
        <v>0.51235768770515366</v>
      </c>
      <c r="BT78" s="94">
        <v>1998</v>
      </c>
      <c r="BU78" s="33">
        <v>9089.2000000000007</v>
      </c>
      <c r="BV78" s="33">
        <v>11525.9</v>
      </c>
      <c r="BW78" s="18"/>
      <c r="BX78" s="94" t="s">
        <v>507</v>
      </c>
      <c r="BY78" s="33">
        <v>680.8</v>
      </c>
      <c r="BZ78" s="33">
        <v>3716.4</v>
      </c>
      <c r="CA78" s="18"/>
      <c r="CB78" s="18"/>
    </row>
    <row r="79" spans="1:80">
      <c r="A79" s="30">
        <v>2000</v>
      </c>
      <c r="B79" s="32">
        <v>4.0999999999999996</v>
      </c>
      <c r="AZ79" s="80">
        <v>1996</v>
      </c>
      <c r="BA79" s="80">
        <v>8100.2</v>
      </c>
      <c r="BB79" s="80">
        <v>267.85000000000002</v>
      </c>
      <c r="BC79" s="80">
        <v>0</v>
      </c>
      <c r="BD79" s="82"/>
      <c r="BE79" s="18">
        <f t="shared" si="1"/>
        <v>0.54151875547354977</v>
      </c>
      <c r="BT79" s="94">
        <v>1999</v>
      </c>
      <c r="BU79" s="33">
        <v>9660.6</v>
      </c>
      <c r="BV79" s="33">
        <v>12065.9</v>
      </c>
      <c r="BW79" s="18"/>
      <c r="BX79" s="94" t="s">
        <v>508</v>
      </c>
      <c r="BY79" s="33">
        <v>692.8</v>
      </c>
      <c r="BZ79" s="33">
        <v>3766.9</v>
      </c>
      <c r="CA79" s="18"/>
      <c r="CB79" s="18"/>
    </row>
    <row r="80" spans="1:80">
      <c r="A80" s="30">
        <v>2001</v>
      </c>
      <c r="B80" s="32">
        <v>1</v>
      </c>
      <c r="AZ80" s="80">
        <v>1997</v>
      </c>
      <c r="BA80" s="80">
        <v>8608.5</v>
      </c>
      <c r="BB80" s="80">
        <v>271.18</v>
      </c>
      <c r="BC80" s="80">
        <v>0</v>
      </c>
      <c r="BD80" s="82"/>
      <c r="BE80" s="18">
        <f t="shared" si="1"/>
        <v>0.57549988969334753</v>
      </c>
      <c r="BT80" s="94">
        <v>2000</v>
      </c>
      <c r="BU80" s="33">
        <v>10284.799999999999</v>
      </c>
      <c r="BV80" s="33">
        <v>12559.7</v>
      </c>
      <c r="BW80" s="18"/>
      <c r="BX80" s="94" t="s">
        <v>509</v>
      </c>
      <c r="BY80" s="33">
        <v>698.4</v>
      </c>
      <c r="BZ80" s="33">
        <v>3780.2</v>
      </c>
      <c r="CA80" s="18"/>
      <c r="CB80" s="18"/>
    </row>
    <row r="81" spans="1:80">
      <c r="A81" s="30">
        <v>2002</v>
      </c>
      <c r="B81" s="32">
        <v>1.8</v>
      </c>
      <c r="AZ81" s="80">
        <v>1998</v>
      </c>
      <c r="BA81" s="80">
        <v>9089.1</v>
      </c>
      <c r="BB81" s="80">
        <v>274.55200000000002</v>
      </c>
      <c r="BC81" s="80">
        <v>0</v>
      </c>
      <c r="BD81" s="82"/>
      <c r="BE81" s="18">
        <f t="shared" si="1"/>
        <v>0.60762920920158048</v>
      </c>
      <c r="BT81" s="94">
        <v>2001</v>
      </c>
      <c r="BU81" s="33">
        <v>10621.8</v>
      </c>
      <c r="BV81" s="33">
        <v>12682.2</v>
      </c>
      <c r="BW81" s="18"/>
      <c r="BX81" s="94" t="s">
        <v>510</v>
      </c>
      <c r="BY81" s="33">
        <v>719.2</v>
      </c>
      <c r="BZ81" s="33">
        <v>3873.5</v>
      </c>
      <c r="CA81" s="18"/>
      <c r="CB81" s="18"/>
    </row>
    <row r="82" spans="1:80">
      <c r="A82" s="30">
        <v>2003</v>
      </c>
      <c r="B82" s="32">
        <v>2.8</v>
      </c>
      <c r="AZ82" s="80">
        <v>1999</v>
      </c>
      <c r="BA82" s="80">
        <v>9665.7000000000007</v>
      </c>
      <c r="BB82" s="80">
        <v>277.96600000000001</v>
      </c>
      <c r="BC82" s="80">
        <v>0</v>
      </c>
      <c r="BD82" s="82"/>
      <c r="BE82" s="18">
        <f t="shared" si="1"/>
        <v>0.6461763703094604</v>
      </c>
      <c r="BT82" s="94">
        <v>2002</v>
      </c>
      <c r="BU82" s="33">
        <v>10977.5</v>
      </c>
      <c r="BV82" s="33">
        <v>12908.8</v>
      </c>
      <c r="BW82" s="18"/>
      <c r="BX82" s="94" t="s">
        <v>511</v>
      </c>
      <c r="BY82" s="33">
        <v>732.4</v>
      </c>
      <c r="BZ82" s="33">
        <v>3926.4</v>
      </c>
      <c r="CA82" s="18"/>
      <c r="CB82" s="18"/>
    </row>
    <row r="83" spans="1:80">
      <c r="A83" s="30">
        <v>2004</v>
      </c>
      <c r="B83" s="32">
        <v>3.8</v>
      </c>
      <c r="AZ83" s="80">
        <v>2000</v>
      </c>
      <c r="BA83" s="80">
        <v>10289.700000000001</v>
      </c>
      <c r="BB83" s="80">
        <v>281.42200000000003</v>
      </c>
      <c r="BC83" s="80">
        <v>0</v>
      </c>
      <c r="BD83" s="82"/>
      <c r="BE83" s="18">
        <f t="shared" si="1"/>
        <v>0.68789234070716598</v>
      </c>
      <c r="BT83" s="94">
        <v>2003</v>
      </c>
      <c r="BU83" s="33">
        <v>11510.7</v>
      </c>
      <c r="BV83" s="33">
        <v>13271.1</v>
      </c>
      <c r="BW83" s="18"/>
      <c r="BX83" s="94" t="s">
        <v>512</v>
      </c>
      <c r="BY83" s="33">
        <v>750.2</v>
      </c>
      <c r="BZ83" s="33">
        <v>4006.2</v>
      </c>
      <c r="CA83" s="18"/>
      <c r="CB83" s="18"/>
    </row>
    <row r="84" spans="1:80">
      <c r="A84" s="30">
        <v>2005</v>
      </c>
      <c r="B84" s="32">
        <v>3.3</v>
      </c>
      <c r="AZ84" s="80">
        <v>2001</v>
      </c>
      <c r="BA84" s="80">
        <v>10625.3</v>
      </c>
      <c r="BB84" s="80">
        <v>284.18400000000003</v>
      </c>
      <c r="BC84" s="80">
        <v>0</v>
      </c>
      <c r="BD84" s="82"/>
      <c r="BE84" s="18">
        <f t="shared" si="1"/>
        <v>0.7103280452992653</v>
      </c>
      <c r="BT84" s="94">
        <v>2004</v>
      </c>
      <c r="BU84" s="33">
        <v>12274.9</v>
      </c>
      <c r="BV84" s="33">
        <v>13773.5</v>
      </c>
      <c r="BW84" s="18"/>
      <c r="BX84" s="94" t="s">
        <v>513</v>
      </c>
      <c r="BY84" s="33">
        <v>773.1</v>
      </c>
      <c r="BZ84" s="33">
        <v>4100.6000000000004</v>
      </c>
      <c r="CA84" s="18"/>
      <c r="CB84" s="18"/>
    </row>
    <row r="85" spans="1:80">
      <c r="A85" s="30">
        <v>2006</v>
      </c>
      <c r="B85" s="32">
        <v>2.7</v>
      </c>
      <c r="AZ85" s="80">
        <v>2002</v>
      </c>
      <c r="BA85" s="80">
        <v>10980.2</v>
      </c>
      <c r="BB85" s="80">
        <v>286.97399999999999</v>
      </c>
      <c r="BC85" s="80">
        <v>0</v>
      </c>
      <c r="BD85" s="82"/>
      <c r="BE85" s="18">
        <f t="shared" si="1"/>
        <v>0.73405400346296046</v>
      </c>
      <c r="BT85" s="94">
        <v>2005</v>
      </c>
      <c r="BU85" s="33">
        <v>13093.7</v>
      </c>
      <c r="BV85" s="33">
        <v>14234.2</v>
      </c>
      <c r="BW85" s="18"/>
      <c r="BX85" s="94" t="s">
        <v>514</v>
      </c>
      <c r="BY85" s="33">
        <v>797.3</v>
      </c>
      <c r="BZ85" s="33">
        <v>4201.8999999999996</v>
      </c>
      <c r="CA85" s="18"/>
      <c r="CB85" s="18"/>
    </row>
    <row r="86" spans="1:80">
      <c r="A86" s="30">
        <v>2007</v>
      </c>
      <c r="B86" s="32">
        <v>1.8</v>
      </c>
      <c r="AZ86" s="80">
        <v>2003</v>
      </c>
      <c r="BA86" s="80">
        <v>11512.2</v>
      </c>
      <c r="BB86" s="80">
        <v>289.79000000000002</v>
      </c>
      <c r="BC86" s="80">
        <v>0</v>
      </c>
      <c r="BD86" s="82"/>
      <c r="BE86" s="18">
        <f t="shared" si="1"/>
        <v>0.76961954232767105</v>
      </c>
      <c r="BT86" s="94">
        <v>2006</v>
      </c>
      <c r="BU86" s="33">
        <v>13855.9</v>
      </c>
      <c r="BV86" s="33">
        <v>14613.8</v>
      </c>
      <c r="BW86" s="18"/>
      <c r="BX86" s="94" t="s">
        <v>515</v>
      </c>
      <c r="BY86" s="33">
        <v>807.2</v>
      </c>
      <c r="BZ86" s="33">
        <v>4219.1000000000004</v>
      </c>
      <c r="CA86" s="18"/>
      <c r="CB86" s="18"/>
    </row>
    <row r="87" spans="1:80">
      <c r="A87" s="30">
        <v>2008</v>
      </c>
      <c r="B87" s="32">
        <v>-0.3</v>
      </c>
      <c r="AZ87" s="80">
        <v>2004</v>
      </c>
      <c r="BA87" s="80">
        <v>12277</v>
      </c>
      <c r="BB87" s="80">
        <v>292.63499999999999</v>
      </c>
      <c r="BC87" s="80">
        <v>0</v>
      </c>
      <c r="BD87" s="82"/>
      <c r="BE87" s="18">
        <f t="shared" si="1"/>
        <v>0.82074834707152555</v>
      </c>
      <c r="BT87" s="94">
        <v>2007</v>
      </c>
      <c r="BU87" s="33">
        <v>14477.6</v>
      </c>
      <c r="BV87" s="33">
        <v>14873.7</v>
      </c>
      <c r="BW87" s="18"/>
      <c r="BX87" s="94" t="s">
        <v>516</v>
      </c>
      <c r="BY87" s="33">
        <v>820.8</v>
      </c>
      <c r="BZ87" s="33">
        <v>4249.2</v>
      </c>
      <c r="CA87" s="18"/>
      <c r="CB87" s="18"/>
    </row>
    <row r="88" spans="1:80">
      <c r="A88" s="30">
        <v>2009</v>
      </c>
      <c r="B88" s="32">
        <v>-2.8</v>
      </c>
      <c r="AZ88" s="80">
        <v>2005</v>
      </c>
      <c r="BA88" s="80">
        <v>13095.4</v>
      </c>
      <c r="BB88" s="80">
        <v>295.50700000000001</v>
      </c>
      <c r="BC88" s="80">
        <v>0</v>
      </c>
      <c r="BD88" s="82"/>
      <c r="BE88" s="18">
        <f t="shared" si="1"/>
        <v>0.87546044670851642</v>
      </c>
      <c r="BT88" s="94">
        <v>2008</v>
      </c>
      <c r="BU88" s="33">
        <v>14718.6</v>
      </c>
      <c r="BV88" s="33">
        <v>14830.4</v>
      </c>
      <c r="BW88" s="18"/>
      <c r="BX88" s="94" t="s">
        <v>517</v>
      </c>
      <c r="BY88" s="33">
        <v>834.9</v>
      </c>
      <c r="BZ88" s="33">
        <v>4285.6000000000004</v>
      </c>
      <c r="CA88" s="18"/>
      <c r="CB88" s="18"/>
    </row>
    <row r="89" spans="1:80">
      <c r="A89" s="30">
        <v>2010</v>
      </c>
      <c r="B89" s="32">
        <v>2.5</v>
      </c>
      <c r="AZ89" s="80">
        <v>2006</v>
      </c>
      <c r="BA89" s="80">
        <v>13857.9</v>
      </c>
      <c r="BB89" s="80">
        <v>298.14499999999998</v>
      </c>
      <c r="BC89" s="80">
        <v>0</v>
      </c>
      <c r="BD89" s="82"/>
      <c r="BE89" s="18">
        <f t="shared" si="1"/>
        <v>0.92643549066404607</v>
      </c>
      <c r="BT89" s="94">
        <v>2009</v>
      </c>
      <c r="BU89" s="33">
        <v>14418.7</v>
      </c>
      <c r="BV89" s="33">
        <v>14418.7</v>
      </c>
      <c r="BW89" s="18"/>
      <c r="BX89" s="94" t="s">
        <v>518</v>
      </c>
      <c r="BY89" s="33">
        <v>846</v>
      </c>
      <c r="BZ89" s="33">
        <v>4324.8999999999996</v>
      </c>
      <c r="CA89" s="18"/>
      <c r="CB89" s="18"/>
    </row>
    <row r="90" spans="1:80">
      <c r="A90" s="30">
        <v>2011</v>
      </c>
      <c r="B90" s="32">
        <v>1.6</v>
      </c>
      <c r="AZ90" s="80">
        <v>2007</v>
      </c>
      <c r="BA90" s="80">
        <v>14480.3</v>
      </c>
      <c r="BB90" s="80">
        <v>300.80700000000002</v>
      </c>
      <c r="BC90" s="80">
        <v>0</v>
      </c>
      <c r="BD90" s="82"/>
      <c r="BE90" s="18">
        <f t="shared" si="1"/>
        <v>0.96804449703509088</v>
      </c>
      <c r="BT90" s="94">
        <v>2010</v>
      </c>
      <c r="BU90" s="33">
        <v>14964.4</v>
      </c>
      <c r="BV90" s="33">
        <v>14783.8</v>
      </c>
      <c r="BW90" s="18"/>
      <c r="BX90" s="94" t="s">
        <v>519</v>
      </c>
      <c r="BY90" s="33">
        <v>851.1</v>
      </c>
      <c r="BZ90" s="33">
        <v>4328.7</v>
      </c>
      <c r="CA90" s="18"/>
      <c r="CB90" s="18"/>
    </row>
    <row r="91" spans="1:80">
      <c r="A91" s="30">
        <v>2012</v>
      </c>
      <c r="B91" s="32">
        <v>2.2999999999999998</v>
      </c>
      <c r="AZ91" s="80">
        <v>2008</v>
      </c>
      <c r="BA91" s="80">
        <v>14720.3</v>
      </c>
      <c r="BB91" s="80">
        <v>303.49200000000002</v>
      </c>
      <c r="BC91" s="80">
        <v>0</v>
      </c>
      <c r="BD91" s="82"/>
      <c r="BE91" s="18">
        <f t="shared" si="1"/>
        <v>0.98408910103420844</v>
      </c>
      <c r="BT91" s="94">
        <v>2011</v>
      </c>
      <c r="BU91" s="33">
        <v>15517.9</v>
      </c>
      <c r="BV91" s="33">
        <v>15020.6</v>
      </c>
      <c r="BW91" s="18"/>
      <c r="BX91" s="94" t="s">
        <v>520</v>
      </c>
      <c r="BY91" s="33">
        <v>866.6</v>
      </c>
      <c r="BZ91" s="33">
        <v>4366.1000000000004</v>
      </c>
      <c r="CA91" s="18"/>
      <c r="CB91" s="18"/>
    </row>
    <row r="92" spans="1:80">
      <c r="A92" s="30">
        <v>2013</v>
      </c>
      <c r="B92" s="32">
        <v>2.2000000000000002</v>
      </c>
      <c r="AZ92" s="80">
        <v>2009</v>
      </c>
      <c r="BA92" s="80">
        <v>14417.9</v>
      </c>
      <c r="BB92" s="80">
        <v>306.202</v>
      </c>
      <c r="BC92" s="80">
        <v>0</v>
      </c>
      <c r="BD92" s="82"/>
      <c r="BE92" s="18">
        <f t="shared" si="1"/>
        <v>0.96387289999532033</v>
      </c>
      <c r="BT92" s="94">
        <v>2012</v>
      </c>
      <c r="BU92" s="33">
        <v>16163.2</v>
      </c>
      <c r="BV92" s="33">
        <v>15369.2</v>
      </c>
      <c r="BW92" s="18"/>
      <c r="BX92" s="94" t="s">
        <v>521</v>
      </c>
      <c r="BY92" s="33">
        <v>883.2</v>
      </c>
      <c r="BZ92" s="33">
        <v>4401.2</v>
      </c>
      <c r="CA92" s="18"/>
      <c r="CB92" s="18"/>
    </row>
    <row r="93" spans="1:80">
      <c r="AZ93" s="80">
        <v>2010</v>
      </c>
      <c r="BA93" s="80">
        <v>14958.3</v>
      </c>
      <c r="BB93" s="80">
        <v>308.93599999999998</v>
      </c>
      <c r="BC93" s="80">
        <v>0</v>
      </c>
      <c r="BD93" s="82"/>
      <c r="BE93" s="18">
        <f t="shared" si="1"/>
        <v>1</v>
      </c>
      <c r="BT93" s="94">
        <v>2013</v>
      </c>
      <c r="BU93" s="33">
        <v>16768.099999999999</v>
      </c>
      <c r="BV93" s="33">
        <v>15710.3</v>
      </c>
      <c r="BW93" s="18"/>
      <c r="BX93" s="94" t="s">
        <v>522</v>
      </c>
      <c r="BY93" s="33">
        <v>911.1</v>
      </c>
      <c r="BZ93" s="33">
        <v>4490.6000000000004</v>
      </c>
      <c r="CA93" s="18"/>
      <c r="CB93" s="18"/>
    </row>
    <row r="94" spans="1:80">
      <c r="AZ94" s="146" t="s">
        <v>302</v>
      </c>
      <c r="BA94" s="150"/>
      <c r="BB94" s="150"/>
      <c r="BC94" s="150"/>
      <c r="BD94" s="147"/>
      <c r="BT94" s="18"/>
      <c r="BU94" s="18"/>
      <c r="BV94" s="18"/>
      <c r="BW94" s="18"/>
      <c r="BX94" s="94" t="s">
        <v>523</v>
      </c>
      <c r="BY94" s="33">
        <v>936.3</v>
      </c>
      <c r="BZ94" s="33">
        <v>4566.3999999999996</v>
      </c>
      <c r="CA94" s="18"/>
      <c r="CB94" s="18"/>
    </row>
    <row r="95" spans="1:80">
      <c r="AZ95" s="141" t="s">
        <v>305</v>
      </c>
      <c r="BA95" s="142"/>
      <c r="BB95" s="142"/>
      <c r="BC95" s="142"/>
      <c r="BD95" s="143"/>
      <c r="BT95" s="18"/>
      <c r="BU95" s="18"/>
      <c r="BV95" s="18"/>
      <c r="BW95" s="18"/>
      <c r="BX95" s="94" t="s">
        <v>524</v>
      </c>
      <c r="BY95" s="33">
        <v>952.3</v>
      </c>
      <c r="BZ95" s="33">
        <v>4599.3</v>
      </c>
      <c r="CA95" s="18"/>
      <c r="CB95" s="18"/>
    </row>
    <row r="96" spans="1:80" ht="15" customHeight="1">
      <c r="AZ96" s="138" t="s">
        <v>425</v>
      </c>
      <c r="BA96" s="139"/>
      <c r="BB96" s="139"/>
      <c r="BC96" s="139"/>
      <c r="BD96" s="140"/>
      <c r="BT96" s="18"/>
      <c r="BU96" s="18"/>
      <c r="BV96" s="18"/>
      <c r="BW96" s="18"/>
      <c r="BX96" s="94" t="s">
        <v>525</v>
      </c>
      <c r="BY96" s="33">
        <v>970.1</v>
      </c>
      <c r="BZ96" s="33">
        <v>4619.8</v>
      </c>
      <c r="CA96" s="18"/>
      <c r="CB96" s="18"/>
    </row>
    <row r="97" spans="52:80" ht="30" customHeight="1">
      <c r="AZ97" s="138" t="s">
        <v>426</v>
      </c>
      <c r="BA97" s="139"/>
      <c r="BB97" s="139"/>
      <c r="BC97" s="139"/>
      <c r="BD97" s="140"/>
      <c r="BT97" s="18"/>
      <c r="BU97" s="18"/>
      <c r="BV97" s="18"/>
      <c r="BW97" s="18"/>
      <c r="BX97" s="94" t="s">
        <v>526</v>
      </c>
      <c r="BY97" s="33">
        <v>995.4</v>
      </c>
      <c r="BZ97" s="33">
        <v>4691.6000000000004</v>
      </c>
      <c r="CA97" s="18"/>
      <c r="CB97" s="18"/>
    </row>
    <row r="98" spans="52:80" ht="30" customHeight="1">
      <c r="AZ98" s="138" t="s">
        <v>427</v>
      </c>
      <c r="BA98" s="139"/>
      <c r="BB98" s="139"/>
      <c r="BC98" s="139"/>
      <c r="BD98" s="140"/>
      <c r="BT98" s="18"/>
      <c r="BU98" s="18"/>
      <c r="BV98" s="18"/>
      <c r="BW98" s="18"/>
      <c r="BX98" s="94" t="s">
        <v>527</v>
      </c>
      <c r="BY98" s="33">
        <v>1011.4</v>
      </c>
      <c r="BZ98" s="33">
        <v>4706.7</v>
      </c>
      <c r="CA98" s="18"/>
      <c r="CB98" s="18"/>
    </row>
    <row r="99" spans="52:80">
      <c r="AZ99" s="141" t="s">
        <v>428</v>
      </c>
      <c r="BA99" s="142"/>
      <c r="BB99" s="142"/>
      <c r="BC99" s="142"/>
      <c r="BD99" s="143"/>
      <c r="BT99" s="18"/>
      <c r="BU99" s="18"/>
      <c r="BV99" s="18"/>
      <c r="BW99" s="18"/>
      <c r="BX99" s="94" t="s">
        <v>528</v>
      </c>
      <c r="BY99" s="33">
        <v>1032</v>
      </c>
      <c r="BZ99" s="33">
        <v>4736.1000000000004</v>
      </c>
      <c r="CA99" s="18"/>
      <c r="CB99" s="18"/>
    </row>
    <row r="100" spans="52:80" ht="15" customHeight="1">
      <c r="AZ100" s="138" t="s">
        <v>425</v>
      </c>
      <c r="BA100" s="139"/>
      <c r="BB100" s="139"/>
      <c r="BC100" s="139"/>
      <c r="BD100" s="140"/>
      <c r="BT100" s="18"/>
      <c r="BU100" s="18"/>
      <c r="BV100" s="18"/>
      <c r="BW100" s="18"/>
      <c r="BX100" s="94" t="s">
        <v>529</v>
      </c>
      <c r="BY100" s="33">
        <v>1040.7</v>
      </c>
      <c r="BZ100" s="33">
        <v>4715.5</v>
      </c>
      <c r="CA100" s="18"/>
      <c r="CB100" s="18"/>
    </row>
    <row r="101" spans="52:80" ht="15" customHeight="1">
      <c r="AZ101" s="138" t="s">
        <v>429</v>
      </c>
      <c r="BA101" s="139"/>
      <c r="BB101" s="139"/>
      <c r="BC101" s="139"/>
      <c r="BD101" s="140"/>
      <c r="BT101" s="18"/>
      <c r="BU101" s="18"/>
      <c r="BV101" s="18"/>
      <c r="BW101" s="18"/>
      <c r="BX101" s="94" t="s">
        <v>530</v>
      </c>
      <c r="BY101" s="33">
        <v>1053.5</v>
      </c>
      <c r="BZ101" s="33">
        <v>4707.1000000000004</v>
      </c>
      <c r="CA101" s="18"/>
      <c r="CB101" s="18"/>
    </row>
    <row r="102" spans="52:80" ht="15" customHeight="1">
      <c r="AZ102" s="138" t="s">
        <v>430</v>
      </c>
      <c r="BA102" s="139"/>
      <c r="BB102" s="139"/>
      <c r="BC102" s="139"/>
      <c r="BD102" s="140"/>
      <c r="BT102" s="18"/>
      <c r="BU102" s="18"/>
      <c r="BV102" s="18"/>
      <c r="BW102" s="18"/>
      <c r="BX102" s="94" t="s">
        <v>531</v>
      </c>
      <c r="BY102" s="33">
        <v>1070.0999999999999</v>
      </c>
      <c r="BZ102" s="33">
        <v>4715.3999999999996</v>
      </c>
      <c r="CA102" s="18"/>
      <c r="CB102" s="18"/>
    </row>
    <row r="103" spans="52:80" ht="30" customHeight="1">
      <c r="AZ103" s="134" t="s">
        <v>431</v>
      </c>
      <c r="BA103" s="135"/>
      <c r="BB103" s="135"/>
      <c r="BC103" s="135"/>
      <c r="BD103" s="136"/>
      <c r="BT103" s="18"/>
      <c r="BU103" s="18"/>
      <c r="BV103" s="18"/>
      <c r="BW103" s="18"/>
      <c r="BX103" s="94" t="s">
        <v>532</v>
      </c>
      <c r="BY103" s="33">
        <v>1088.5</v>
      </c>
      <c r="BZ103" s="33">
        <v>4757.2</v>
      </c>
      <c r="CA103" s="18"/>
      <c r="CB103" s="18"/>
    </row>
    <row r="104" spans="52:80">
      <c r="BT104" s="18"/>
      <c r="BU104" s="18"/>
      <c r="BV104" s="18"/>
      <c r="BW104" s="18"/>
      <c r="BX104" s="94" t="s">
        <v>533</v>
      </c>
      <c r="BY104" s="33">
        <v>1091.5</v>
      </c>
      <c r="BZ104" s="33">
        <v>4708.3</v>
      </c>
      <c r="CA104" s="18"/>
      <c r="CB104" s="18"/>
    </row>
    <row r="105" spans="52:80">
      <c r="BT105" s="18"/>
      <c r="BU105" s="18"/>
      <c r="BV105" s="18"/>
      <c r="BW105" s="18"/>
      <c r="BX105" s="94" t="s">
        <v>534</v>
      </c>
      <c r="BY105" s="33">
        <v>1137.8</v>
      </c>
      <c r="BZ105" s="33">
        <v>4834.3</v>
      </c>
      <c r="CA105" s="18"/>
      <c r="CB105" s="18"/>
    </row>
    <row r="106" spans="52:80">
      <c r="BT106" s="18"/>
      <c r="BU106" s="18"/>
      <c r="BV106" s="18"/>
      <c r="BW106" s="18"/>
      <c r="BX106" s="94" t="s">
        <v>535</v>
      </c>
      <c r="BY106" s="33">
        <v>1159.4000000000001</v>
      </c>
      <c r="BZ106" s="33">
        <v>4861.8999999999996</v>
      </c>
      <c r="CA106" s="18"/>
      <c r="CB106" s="18"/>
    </row>
    <row r="107" spans="52:80">
      <c r="BT107" s="18"/>
      <c r="BU107" s="18"/>
      <c r="BV107" s="18"/>
      <c r="BW107" s="18"/>
      <c r="BX107" s="94" t="s">
        <v>536</v>
      </c>
      <c r="BY107" s="33">
        <v>1180.3</v>
      </c>
      <c r="BZ107" s="33">
        <v>4900</v>
      </c>
      <c r="CA107" s="18"/>
      <c r="CB107" s="18"/>
    </row>
    <row r="108" spans="52:80">
      <c r="BT108" s="18"/>
      <c r="BU108" s="18"/>
      <c r="BV108" s="18"/>
      <c r="BW108" s="18"/>
      <c r="BX108" s="94" t="s">
        <v>537</v>
      </c>
      <c r="BY108" s="33">
        <v>1193.5999999999999</v>
      </c>
      <c r="BZ108" s="33">
        <v>4914.3</v>
      </c>
      <c r="CA108" s="18"/>
      <c r="CB108" s="18"/>
    </row>
    <row r="109" spans="52:80">
      <c r="BT109" s="18"/>
      <c r="BU109" s="18"/>
      <c r="BV109" s="18"/>
      <c r="BW109" s="18"/>
      <c r="BX109" s="94" t="s">
        <v>538</v>
      </c>
      <c r="BY109" s="33">
        <v>1233.8</v>
      </c>
      <c r="BZ109" s="33">
        <v>5002.3999999999996</v>
      </c>
      <c r="CA109" s="18"/>
      <c r="CB109" s="18"/>
    </row>
    <row r="110" spans="52:80">
      <c r="BT110" s="18"/>
      <c r="BU110" s="18"/>
      <c r="BV110" s="18"/>
      <c r="BW110" s="18"/>
      <c r="BX110" s="94" t="s">
        <v>539</v>
      </c>
      <c r="BY110" s="33">
        <v>1270.0999999999999</v>
      </c>
      <c r="BZ110" s="33">
        <v>5118.3</v>
      </c>
      <c r="CA110" s="18"/>
      <c r="CB110" s="18"/>
    </row>
    <row r="111" spans="52:80">
      <c r="BT111" s="18"/>
      <c r="BU111" s="18"/>
      <c r="BV111" s="18"/>
      <c r="BW111" s="18"/>
      <c r="BX111" s="94" t="s">
        <v>540</v>
      </c>
      <c r="BY111" s="33">
        <v>1293.8</v>
      </c>
      <c r="BZ111" s="33">
        <v>5165.3999999999996</v>
      </c>
      <c r="CA111" s="18"/>
      <c r="CB111" s="18"/>
    </row>
    <row r="112" spans="52:80">
      <c r="BT112" s="18"/>
      <c r="BU112" s="18"/>
      <c r="BV112" s="18"/>
      <c r="BW112" s="18"/>
      <c r="BX112" s="94" t="s">
        <v>541</v>
      </c>
      <c r="BY112" s="33">
        <v>1332</v>
      </c>
      <c r="BZ112" s="33">
        <v>5251.2</v>
      </c>
      <c r="CA112" s="18"/>
      <c r="CB112" s="18"/>
    </row>
    <row r="113" spans="72:80">
      <c r="BT113" s="18"/>
      <c r="BU113" s="18"/>
      <c r="BV113" s="18"/>
      <c r="BW113" s="18"/>
      <c r="BX113" s="94" t="s">
        <v>542</v>
      </c>
      <c r="BY113" s="33">
        <v>1380.7</v>
      </c>
      <c r="BZ113" s="33">
        <v>5380.5</v>
      </c>
      <c r="CA113" s="18"/>
      <c r="CB113" s="18"/>
    </row>
    <row r="114" spans="72:80">
      <c r="BT114" s="18"/>
      <c r="BU114" s="18"/>
      <c r="BV114" s="18"/>
      <c r="BW114" s="18"/>
      <c r="BX114" s="94" t="s">
        <v>543</v>
      </c>
      <c r="BY114" s="33">
        <v>1417.6</v>
      </c>
      <c r="BZ114" s="33">
        <v>5441.5</v>
      </c>
      <c r="CA114" s="18"/>
      <c r="CB114" s="18"/>
    </row>
    <row r="115" spans="72:80">
      <c r="BT115" s="18"/>
      <c r="BU115" s="18"/>
      <c r="BV115" s="18"/>
      <c r="BW115" s="18"/>
      <c r="BX115" s="94" t="s">
        <v>544</v>
      </c>
      <c r="BY115" s="33">
        <v>1436.8</v>
      </c>
      <c r="BZ115" s="33">
        <v>5411.9</v>
      </c>
      <c r="CA115" s="18"/>
      <c r="CB115" s="18"/>
    </row>
    <row r="116" spans="72:80">
      <c r="BT116" s="18"/>
      <c r="BU116" s="18"/>
      <c r="BV116" s="18"/>
      <c r="BW116" s="18"/>
      <c r="BX116" s="94" t="s">
        <v>545</v>
      </c>
      <c r="BY116" s="33">
        <v>1479.1</v>
      </c>
      <c r="BZ116" s="33">
        <v>5462.4</v>
      </c>
      <c r="CA116" s="18"/>
      <c r="CB116" s="18"/>
    </row>
    <row r="117" spans="72:80">
      <c r="BT117" s="18"/>
      <c r="BU117" s="18"/>
      <c r="BV117" s="18"/>
      <c r="BW117" s="18"/>
      <c r="BX117" s="94" t="s">
        <v>546</v>
      </c>
      <c r="BY117" s="33">
        <v>1494.7</v>
      </c>
      <c r="BZ117" s="33">
        <v>5417</v>
      </c>
      <c r="CA117" s="18"/>
      <c r="CB117" s="18"/>
    </row>
    <row r="118" spans="72:80">
      <c r="BT118" s="18"/>
      <c r="BU118" s="18"/>
      <c r="BV118" s="18"/>
      <c r="BW118" s="18"/>
      <c r="BX118" s="94" t="s">
        <v>547</v>
      </c>
      <c r="BY118" s="33">
        <v>1534.2</v>
      </c>
      <c r="BZ118" s="33">
        <v>5431.3</v>
      </c>
      <c r="CA118" s="18"/>
      <c r="CB118" s="18"/>
    </row>
    <row r="119" spans="72:80">
      <c r="BT119" s="18"/>
      <c r="BU119" s="18"/>
      <c r="BV119" s="18"/>
      <c r="BW119" s="18"/>
      <c r="BX119" s="94" t="s">
        <v>548</v>
      </c>
      <c r="BY119" s="33">
        <v>1563.4</v>
      </c>
      <c r="BZ119" s="33">
        <v>5378.7</v>
      </c>
      <c r="CA119" s="18"/>
      <c r="CB119" s="18"/>
    </row>
    <row r="120" spans="72:80">
      <c r="BT120" s="18"/>
      <c r="BU120" s="18"/>
      <c r="BV120" s="18"/>
      <c r="BW120" s="18"/>
      <c r="BX120" s="94" t="s">
        <v>549</v>
      </c>
      <c r="BY120" s="33">
        <v>1603</v>
      </c>
      <c r="BZ120" s="33">
        <v>5357.2</v>
      </c>
      <c r="CA120" s="18"/>
      <c r="CB120" s="18"/>
    </row>
    <row r="121" spans="72:80">
      <c r="BT121" s="18"/>
      <c r="BU121" s="18"/>
      <c r="BV121" s="18"/>
      <c r="BW121" s="18"/>
      <c r="BX121" s="94" t="s">
        <v>550</v>
      </c>
      <c r="BY121" s="33">
        <v>1619.6</v>
      </c>
      <c r="BZ121" s="33">
        <v>5292.4</v>
      </c>
      <c r="CA121" s="18"/>
      <c r="CB121" s="18"/>
    </row>
    <row r="122" spans="72:80">
      <c r="BT122" s="18"/>
      <c r="BU122" s="18"/>
      <c r="BV122" s="18"/>
      <c r="BW122" s="18"/>
      <c r="BX122" s="94" t="s">
        <v>551</v>
      </c>
      <c r="BY122" s="33">
        <v>1656.4</v>
      </c>
      <c r="BZ122" s="33">
        <v>5333.2</v>
      </c>
      <c r="CA122" s="18"/>
      <c r="CB122" s="18"/>
    </row>
    <row r="123" spans="72:80">
      <c r="BT123" s="18"/>
      <c r="BU123" s="18"/>
      <c r="BV123" s="18"/>
      <c r="BW123" s="18"/>
      <c r="BX123" s="94" t="s">
        <v>552</v>
      </c>
      <c r="BY123" s="33">
        <v>1713.8</v>
      </c>
      <c r="BZ123" s="33">
        <v>5421.4</v>
      </c>
      <c r="CA123" s="18"/>
      <c r="CB123" s="18"/>
    </row>
    <row r="124" spans="72:80">
      <c r="BT124" s="18"/>
      <c r="BU124" s="18"/>
      <c r="BV124" s="18"/>
      <c r="BW124" s="18"/>
      <c r="BX124" s="94" t="s">
        <v>553</v>
      </c>
      <c r="BY124" s="33">
        <v>1765.9</v>
      </c>
      <c r="BZ124" s="33">
        <v>5494.4</v>
      </c>
      <c r="CA124" s="18"/>
      <c r="CB124" s="18"/>
    </row>
    <row r="125" spans="72:80">
      <c r="BT125" s="18"/>
      <c r="BU125" s="18"/>
      <c r="BV125" s="18"/>
      <c r="BW125" s="18"/>
      <c r="BX125" s="94" t="s">
        <v>554</v>
      </c>
      <c r="BY125" s="33">
        <v>1824.5</v>
      </c>
      <c r="BZ125" s="33">
        <v>5618.5</v>
      </c>
      <c r="CA125" s="18"/>
      <c r="CB125" s="18"/>
    </row>
    <row r="126" spans="72:80">
      <c r="BT126" s="18"/>
      <c r="BU126" s="18"/>
      <c r="BV126" s="18"/>
      <c r="BW126" s="18"/>
      <c r="BX126" s="94" t="s">
        <v>555</v>
      </c>
      <c r="BY126" s="33">
        <v>1856.9</v>
      </c>
      <c r="BZ126" s="33">
        <v>5661</v>
      </c>
      <c r="CA126" s="18"/>
      <c r="CB126" s="18"/>
    </row>
    <row r="127" spans="72:80">
      <c r="BT127" s="18"/>
      <c r="BU127" s="18"/>
      <c r="BV127" s="18"/>
      <c r="BW127" s="18"/>
      <c r="BX127" s="94" t="s">
        <v>556</v>
      </c>
      <c r="BY127" s="33">
        <v>1890.5</v>
      </c>
      <c r="BZ127" s="33">
        <v>5689.8</v>
      </c>
      <c r="CA127" s="18"/>
      <c r="CB127" s="18"/>
    </row>
    <row r="128" spans="72:80">
      <c r="BT128" s="18"/>
      <c r="BU128" s="18"/>
      <c r="BV128" s="18"/>
      <c r="BW128" s="18"/>
      <c r="BX128" s="94" t="s">
        <v>557</v>
      </c>
      <c r="BY128" s="33">
        <v>1938.4</v>
      </c>
      <c r="BZ128" s="33">
        <v>5732.5</v>
      </c>
      <c r="CA128" s="18"/>
      <c r="CB128" s="18"/>
    </row>
    <row r="129" spans="72:80">
      <c r="BT129" s="18"/>
      <c r="BU129" s="18"/>
      <c r="BV129" s="18"/>
      <c r="BW129" s="18"/>
      <c r="BX129" s="94" t="s">
        <v>558</v>
      </c>
      <c r="BY129" s="33">
        <v>1992.5</v>
      </c>
      <c r="BZ129" s="33">
        <v>5799.2</v>
      </c>
      <c r="CA129" s="18"/>
      <c r="CB129" s="18"/>
    </row>
    <row r="130" spans="72:80">
      <c r="BT130" s="18"/>
      <c r="BU130" s="18"/>
      <c r="BV130" s="18"/>
      <c r="BW130" s="18"/>
      <c r="BX130" s="94" t="s">
        <v>559</v>
      </c>
      <c r="BY130" s="33">
        <v>2060.1999999999998</v>
      </c>
      <c r="BZ130" s="33">
        <v>5913</v>
      </c>
      <c r="CA130" s="18"/>
      <c r="CB130" s="18"/>
    </row>
    <row r="131" spans="72:80">
      <c r="BT131" s="18"/>
      <c r="BU131" s="18"/>
      <c r="BV131" s="18"/>
      <c r="BW131" s="18"/>
      <c r="BX131" s="94" t="s">
        <v>560</v>
      </c>
      <c r="BY131" s="33">
        <v>2122.4</v>
      </c>
      <c r="BZ131" s="33">
        <v>6017.6</v>
      </c>
      <c r="CA131" s="18"/>
      <c r="CB131" s="18"/>
    </row>
    <row r="132" spans="72:80">
      <c r="BT132" s="18"/>
      <c r="BU132" s="18"/>
      <c r="BV132" s="18"/>
      <c r="BW132" s="18"/>
      <c r="BX132" s="94" t="s">
        <v>561</v>
      </c>
      <c r="BY132" s="33">
        <v>2168.6999999999998</v>
      </c>
      <c r="BZ132" s="33">
        <v>6018.2</v>
      </c>
      <c r="CA132" s="18"/>
      <c r="CB132" s="18"/>
    </row>
    <row r="133" spans="72:80">
      <c r="BT133" s="18"/>
      <c r="BU133" s="18"/>
      <c r="BV133" s="18"/>
      <c r="BW133" s="18"/>
      <c r="BX133" s="94" t="s">
        <v>562</v>
      </c>
      <c r="BY133" s="33">
        <v>2208.6999999999998</v>
      </c>
      <c r="BZ133" s="33">
        <v>6039.2</v>
      </c>
      <c r="CA133" s="18"/>
      <c r="CB133" s="18"/>
    </row>
    <row r="134" spans="72:80">
      <c r="BT134" s="18"/>
      <c r="BU134" s="18"/>
      <c r="BV134" s="18"/>
      <c r="BW134" s="18"/>
      <c r="BX134" s="94" t="s">
        <v>563</v>
      </c>
      <c r="BY134" s="33">
        <v>2336.6</v>
      </c>
      <c r="BZ134" s="33">
        <v>6274</v>
      </c>
      <c r="CA134" s="18"/>
      <c r="CB134" s="18"/>
    </row>
    <row r="135" spans="72:80">
      <c r="BT135" s="18"/>
      <c r="BU135" s="18"/>
      <c r="BV135" s="18"/>
      <c r="BW135" s="18"/>
      <c r="BX135" s="94" t="s">
        <v>564</v>
      </c>
      <c r="BY135" s="33">
        <v>2398.9</v>
      </c>
      <c r="BZ135" s="33">
        <v>6335.3</v>
      </c>
      <c r="CA135" s="18"/>
      <c r="CB135" s="18"/>
    </row>
    <row r="136" spans="72:80">
      <c r="BT136" s="18"/>
      <c r="BU136" s="18"/>
      <c r="BV136" s="18"/>
      <c r="BW136" s="18"/>
      <c r="BX136" s="94" t="s">
        <v>565</v>
      </c>
      <c r="BY136" s="33">
        <v>2482.1999999999998</v>
      </c>
      <c r="BZ136" s="33">
        <v>6420.3</v>
      </c>
      <c r="CA136" s="18"/>
      <c r="CB136" s="18"/>
    </row>
    <row r="137" spans="72:80">
      <c r="BT137" s="18"/>
      <c r="BU137" s="18"/>
      <c r="BV137" s="18"/>
      <c r="BW137" s="18"/>
      <c r="BX137" s="94" t="s">
        <v>566</v>
      </c>
      <c r="BY137" s="33">
        <v>2531.6</v>
      </c>
      <c r="BZ137" s="33">
        <v>6433</v>
      </c>
      <c r="CA137" s="18"/>
      <c r="CB137" s="18"/>
    </row>
    <row r="138" spans="72:80">
      <c r="BT138" s="18"/>
      <c r="BU138" s="18"/>
      <c r="BV138" s="18"/>
      <c r="BW138" s="18"/>
      <c r="BX138" s="94" t="s">
        <v>567</v>
      </c>
      <c r="BY138" s="33">
        <v>2595.9</v>
      </c>
      <c r="BZ138" s="33">
        <v>6440.8</v>
      </c>
      <c r="CA138" s="18"/>
      <c r="CB138" s="18"/>
    </row>
    <row r="139" spans="72:80">
      <c r="BT139" s="18"/>
      <c r="BU139" s="18"/>
      <c r="BV139" s="18"/>
      <c r="BW139" s="18"/>
      <c r="BX139" s="94" t="s">
        <v>568</v>
      </c>
      <c r="BY139" s="33">
        <v>2670.4</v>
      </c>
      <c r="BZ139" s="33">
        <v>6487.1</v>
      </c>
      <c r="CA139" s="18"/>
      <c r="CB139" s="18"/>
    </row>
    <row r="140" spans="72:80">
      <c r="BT140" s="18"/>
      <c r="BU140" s="18"/>
      <c r="BV140" s="18"/>
      <c r="BW140" s="18"/>
      <c r="BX140" s="94" t="s">
        <v>569</v>
      </c>
      <c r="BY140" s="33">
        <v>2730.7</v>
      </c>
      <c r="BZ140" s="33">
        <v>6503.9</v>
      </c>
      <c r="CA140" s="18"/>
      <c r="CB140" s="18"/>
    </row>
    <row r="141" spans="72:80">
      <c r="BT141" s="18"/>
      <c r="BU141" s="18"/>
      <c r="BV141" s="18"/>
      <c r="BW141" s="18"/>
      <c r="BX141" s="94" t="s">
        <v>570</v>
      </c>
      <c r="BY141" s="33">
        <v>2796.5</v>
      </c>
      <c r="BZ141" s="33">
        <v>6524.9</v>
      </c>
      <c r="CA141" s="18"/>
      <c r="CB141" s="18"/>
    </row>
    <row r="142" spans="72:80">
      <c r="BT142" s="18"/>
      <c r="BU142" s="18"/>
      <c r="BV142" s="18"/>
      <c r="BW142" s="18"/>
      <c r="BX142" s="94" t="s">
        <v>571</v>
      </c>
      <c r="BY142" s="33">
        <v>2799.9</v>
      </c>
      <c r="BZ142" s="33">
        <v>6392.6</v>
      </c>
      <c r="CA142" s="18"/>
      <c r="CB142" s="18"/>
    </row>
    <row r="143" spans="72:80">
      <c r="BT143" s="18"/>
      <c r="BU143" s="18"/>
      <c r="BV143" s="18"/>
      <c r="BW143" s="18"/>
      <c r="BX143" s="94" t="s">
        <v>572</v>
      </c>
      <c r="BY143" s="33">
        <v>2860</v>
      </c>
      <c r="BZ143" s="33">
        <v>6382.9</v>
      </c>
      <c r="CA143" s="18"/>
      <c r="CB143" s="18"/>
    </row>
    <row r="144" spans="72:80">
      <c r="BT144" s="18"/>
      <c r="BU144" s="18"/>
      <c r="BV144" s="18"/>
      <c r="BW144" s="18"/>
      <c r="BX144" s="94" t="s">
        <v>573</v>
      </c>
      <c r="BY144" s="33">
        <v>2993.5</v>
      </c>
      <c r="BZ144" s="33">
        <v>6501.2</v>
      </c>
      <c r="CA144" s="18"/>
      <c r="CB144" s="18"/>
    </row>
    <row r="145" spans="72:80">
      <c r="BT145" s="18"/>
      <c r="BU145" s="18"/>
      <c r="BV145" s="18"/>
      <c r="BW145" s="18"/>
      <c r="BX145" s="94" t="s">
        <v>574</v>
      </c>
      <c r="BY145" s="33">
        <v>3131.8</v>
      </c>
      <c r="BZ145" s="33">
        <v>6635.7</v>
      </c>
      <c r="CA145" s="18"/>
      <c r="CB145" s="18"/>
    </row>
    <row r="146" spans="72:80">
      <c r="BT146" s="18"/>
      <c r="BU146" s="18"/>
      <c r="BV146" s="18"/>
      <c r="BW146" s="18"/>
      <c r="BX146" s="94" t="s">
        <v>575</v>
      </c>
      <c r="BY146" s="33">
        <v>3167.3</v>
      </c>
      <c r="BZ146" s="33">
        <v>6587.3</v>
      </c>
      <c r="CA146" s="18"/>
      <c r="CB146" s="18"/>
    </row>
    <row r="147" spans="72:80">
      <c r="BT147" s="18"/>
      <c r="BU147" s="18"/>
      <c r="BV147" s="18"/>
      <c r="BW147" s="18"/>
      <c r="BX147" s="94" t="s">
        <v>576</v>
      </c>
      <c r="BY147" s="33">
        <v>3261.2</v>
      </c>
      <c r="BZ147" s="33">
        <v>6662.9</v>
      </c>
      <c r="CA147" s="18"/>
      <c r="CB147" s="18"/>
    </row>
    <row r="148" spans="72:80">
      <c r="BT148" s="18"/>
      <c r="BU148" s="18"/>
      <c r="BV148" s="18"/>
      <c r="BW148" s="18"/>
      <c r="BX148" s="94" t="s">
        <v>577</v>
      </c>
      <c r="BY148" s="33">
        <v>3283.5</v>
      </c>
      <c r="BZ148" s="33">
        <v>6585.1</v>
      </c>
      <c r="CA148" s="18"/>
      <c r="CB148" s="18"/>
    </row>
    <row r="149" spans="72:80">
      <c r="BT149" s="18"/>
      <c r="BU149" s="18"/>
      <c r="BV149" s="18"/>
      <c r="BW149" s="18"/>
      <c r="BX149" s="94" t="s">
        <v>578</v>
      </c>
      <c r="BY149" s="33">
        <v>3273.8</v>
      </c>
      <c r="BZ149" s="33">
        <v>6475</v>
      </c>
      <c r="CA149" s="18"/>
      <c r="CB149" s="18"/>
    </row>
    <row r="150" spans="72:80">
      <c r="BT150" s="18"/>
      <c r="BU150" s="18"/>
      <c r="BV150" s="18"/>
      <c r="BW150" s="18"/>
      <c r="BX150" s="94" t="s">
        <v>579</v>
      </c>
      <c r="BY150" s="33">
        <v>3331.3</v>
      </c>
      <c r="BZ150" s="33">
        <v>6510.2</v>
      </c>
      <c r="CA150" s="18"/>
      <c r="CB150" s="18"/>
    </row>
    <row r="151" spans="72:80">
      <c r="BT151" s="18"/>
      <c r="BU151" s="18"/>
      <c r="BV151" s="18"/>
      <c r="BW151" s="18"/>
      <c r="BX151" s="94" t="s">
        <v>580</v>
      </c>
      <c r="BY151" s="33">
        <v>3367.1</v>
      </c>
      <c r="BZ151" s="33">
        <v>6486.8</v>
      </c>
      <c r="CA151" s="18"/>
      <c r="CB151" s="18"/>
    </row>
    <row r="152" spans="72:80">
      <c r="BT152" s="18"/>
      <c r="BU152" s="18"/>
      <c r="BV152" s="18"/>
      <c r="BW152" s="18"/>
      <c r="BX152" s="94" t="s">
        <v>581</v>
      </c>
      <c r="BY152" s="33">
        <v>3407.8</v>
      </c>
      <c r="BZ152" s="33">
        <v>6493.1</v>
      </c>
      <c r="CA152" s="18"/>
      <c r="CB152" s="18"/>
    </row>
    <row r="153" spans="72:80">
      <c r="BT153" s="18"/>
      <c r="BU153" s="18"/>
      <c r="BV153" s="18"/>
      <c r="BW153" s="18"/>
      <c r="BX153" s="94" t="s">
        <v>582</v>
      </c>
      <c r="BY153" s="33">
        <v>3480.3</v>
      </c>
      <c r="BZ153" s="33">
        <v>6578.2</v>
      </c>
      <c r="CA153" s="18"/>
      <c r="CB153" s="18"/>
    </row>
    <row r="154" spans="72:80">
      <c r="BT154" s="18"/>
      <c r="BU154" s="18"/>
      <c r="BV154" s="18"/>
      <c r="BW154" s="18"/>
      <c r="BX154" s="94" t="s">
        <v>583</v>
      </c>
      <c r="BY154" s="33">
        <v>3583.8</v>
      </c>
      <c r="BZ154" s="33">
        <v>6728.3</v>
      </c>
      <c r="CA154" s="18"/>
      <c r="CB154" s="18"/>
    </row>
    <row r="155" spans="72:80">
      <c r="BT155" s="18"/>
      <c r="BU155" s="18"/>
      <c r="BV155" s="18"/>
      <c r="BW155" s="18"/>
      <c r="BX155" s="94" t="s">
        <v>584</v>
      </c>
      <c r="BY155" s="33">
        <v>3692.3</v>
      </c>
      <c r="BZ155" s="33">
        <v>6860</v>
      </c>
      <c r="CA155" s="18"/>
      <c r="CB155" s="18"/>
    </row>
    <row r="156" spans="72:80">
      <c r="BT156" s="18"/>
      <c r="BU156" s="18"/>
      <c r="BV156" s="18"/>
      <c r="BW156" s="18"/>
      <c r="BX156" s="94" t="s">
        <v>585</v>
      </c>
      <c r="BY156" s="33">
        <v>3796.1</v>
      </c>
      <c r="BZ156" s="33">
        <v>7001.5</v>
      </c>
      <c r="CA156" s="18"/>
      <c r="CB156" s="18"/>
    </row>
    <row r="157" spans="72:80">
      <c r="BT157" s="18"/>
      <c r="BU157" s="18"/>
      <c r="BV157" s="18"/>
      <c r="BW157" s="18"/>
      <c r="BX157" s="94" t="s">
        <v>586</v>
      </c>
      <c r="BY157" s="33">
        <v>3912.8</v>
      </c>
      <c r="BZ157" s="33">
        <v>7140.6</v>
      </c>
      <c r="CA157" s="18"/>
      <c r="CB157" s="18"/>
    </row>
    <row r="158" spans="72:80">
      <c r="BT158" s="18"/>
      <c r="BU158" s="18"/>
      <c r="BV158" s="18"/>
      <c r="BW158" s="18"/>
      <c r="BX158" s="94" t="s">
        <v>587</v>
      </c>
      <c r="BY158" s="33">
        <v>4015</v>
      </c>
      <c r="BZ158" s="33">
        <v>7266</v>
      </c>
      <c r="CA158" s="18"/>
      <c r="CB158" s="18"/>
    </row>
    <row r="159" spans="72:80">
      <c r="BT159" s="18"/>
      <c r="BU159" s="18"/>
      <c r="BV159" s="18"/>
      <c r="BW159" s="18"/>
      <c r="BX159" s="94" t="s">
        <v>588</v>
      </c>
      <c r="BY159" s="33">
        <v>4087.4</v>
      </c>
      <c r="BZ159" s="33">
        <v>7337.5</v>
      </c>
      <c r="CA159" s="18"/>
      <c r="CB159" s="18"/>
    </row>
    <row r="160" spans="72:80">
      <c r="BT160" s="18"/>
      <c r="BU160" s="18"/>
      <c r="BV160" s="18"/>
      <c r="BW160" s="18"/>
      <c r="BX160" s="94" t="s">
        <v>589</v>
      </c>
      <c r="BY160" s="33">
        <v>4147.6000000000004</v>
      </c>
      <c r="BZ160" s="33">
        <v>7396</v>
      </c>
      <c r="CA160" s="18"/>
      <c r="CB160" s="18"/>
    </row>
    <row r="161" spans="72:80">
      <c r="BT161" s="18"/>
      <c r="BU161" s="18"/>
      <c r="BV161" s="18"/>
      <c r="BW161" s="18"/>
      <c r="BX161" s="94" t="s">
        <v>590</v>
      </c>
      <c r="BY161" s="33">
        <v>4237</v>
      </c>
      <c r="BZ161" s="33">
        <v>7469.5</v>
      </c>
      <c r="CA161" s="18"/>
      <c r="CB161" s="18"/>
    </row>
    <row r="162" spans="72:80">
      <c r="BT162" s="18"/>
      <c r="BU162" s="18"/>
      <c r="BV162" s="18"/>
      <c r="BW162" s="18"/>
      <c r="BX162" s="94" t="s">
        <v>591</v>
      </c>
      <c r="BY162" s="33">
        <v>4302.3</v>
      </c>
      <c r="BZ162" s="33">
        <v>7537.9</v>
      </c>
      <c r="CA162" s="18"/>
      <c r="CB162" s="18"/>
    </row>
    <row r="163" spans="72:80">
      <c r="BT163" s="18"/>
      <c r="BU163" s="18"/>
      <c r="BV163" s="18"/>
      <c r="BW163" s="18"/>
      <c r="BX163" s="94" t="s">
        <v>592</v>
      </c>
      <c r="BY163" s="33">
        <v>4394.6000000000004</v>
      </c>
      <c r="BZ163" s="33">
        <v>7655.2</v>
      </c>
      <c r="CA163" s="18"/>
      <c r="CB163" s="18"/>
    </row>
    <row r="164" spans="72:80">
      <c r="BT164" s="18"/>
      <c r="BU164" s="18"/>
      <c r="BV164" s="18"/>
      <c r="BW164" s="18"/>
      <c r="BX164" s="94" t="s">
        <v>593</v>
      </c>
      <c r="BY164" s="33">
        <v>4453.1000000000004</v>
      </c>
      <c r="BZ164" s="33">
        <v>7712.6</v>
      </c>
      <c r="CA164" s="18"/>
      <c r="CB164" s="18"/>
    </row>
    <row r="165" spans="72:80">
      <c r="BT165" s="18"/>
      <c r="BU165" s="18"/>
      <c r="BV165" s="18"/>
      <c r="BW165" s="18"/>
      <c r="BX165" s="94" t="s">
        <v>594</v>
      </c>
      <c r="BY165" s="33">
        <v>4516.3</v>
      </c>
      <c r="BZ165" s="33">
        <v>7784.1</v>
      </c>
      <c r="CA165" s="18"/>
      <c r="CB165" s="18"/>
    </row>
    <row r="166" spans="72:80">
      <c r="BT166" s="18"/>
      <c r="BU166" s="18"/>
      <c r="BV166" s="18"/>
      <c r="BW166" s="18"/>
      <c r="BX166" s="94" t="s">
        <v>595</v>
      </c>
      <c r="BY166" s="33">
        <v>4555.2</v>
      </c>
      <c r="BZ166" s="33">
        <v>7819.8</v>
      </c>
      <c r="CA166" s="18"/>
      <c r="CB166" s="18"/>
    </row>
    <row r="167" spans="72:80">
      <c r="BT167" s="18"/>
      <c r="BU167" s="18"/>
      <c r="BV167" s="18"/>
      <c r="BW167" s="18"/>
      <c r="BX167" s="94" t="s">
        <v>596</v>
      </c>
      <c r="BY167" s="33">
        <v>4619.6000000000004</v>
      </c>
      <c r="BZ167" s="33">
        <v>7898.6</v>
      </c>
      <c r="CA167" s="18"/>
      <c r="CB167" s="18"/>
    </row>
    <row r="168" spans="72:80">
      <c r="BT168" s="18"/>
      <c r="BU168" s="18"/>
      <c r="BV168" s="18"/>
      <c r="BW168" s="18"/>
      <c r="BX168" s="94" t="s">
        <v>597</v>
      </c>
      <c r="BY168" s="33">
        <v>4669.3999999999996</v>
      </c>
      <c r="BZ168" s="33">
        <v>7939.5</v>
      </c>
      <c r="CA168" s="18"/>
      <c r="CB168" s="18"/>
    </row>
    <row r="169" spans="72:80">
      <c r="BT169" s="18"/>
      <c r="BU169" s="18"/>
      <c r="BV169" s="18"/>
      <c r="BW169" s="18"/>
      <c r="BX169" s="94" t="s">
        <v>598</v>
      </c>
      <c r="BY169" s="33">
        <v>4736.2</v>
      </c>
      <c r="BZ169" s="33">
        <v>7995</v>
      </c>
      <c r="CA169" s="18"/>
      <c r="CB169" s="18"/>
    </row>
    <row r="170" spans="72:80">
      <c r="BT170" s="18"/>
      <c r="BU170" s="18"/>
      <c r="BV170" s="18"/>
      <c r="BW170" s="18"/>
      <c r="BX170" s="94" t="s">
        <v>599</v>
      </c>
      <c r="BY170" s="33">
        <v>4821.5</v>
      </c>
      <c r="BZ170" s="33">
        <v>8084.7</v>
      </c>
      <c r="CA170" s="18"/>
      <c r="CB170" s="18"/>
    </row>
    <row r="171" spans="72:80">
      <c r="BT171" s="18"/>
      <c r="BU171" s="18"/>
      <c r="BV171" s="18"/>
      <c r="BW171" s="18"/>
      <c r="BX171" s="94" t="s">
        <v>600</v>
      </c>
      <c r="BY171" s="33">
        <v>4900.5</v>
      </c>
      <c r="BZ171" s="33">
        <v>8158</v>
      </c>
      <c r="CA171" s="18"/>
      <c r="CB171" s="18"/>
    </row>
    <row r="172" spans="72:80">
      <c r="BT172" s="18"/>
      <c r="BU172" s="18"/>
      <c r="BV172" s="18"/>
      <c r="BW172" s="18"/>
      <c r="BX172" s="94" t="s">
        <v>601</v>
      </c>
      <c r="BY172" s="33">
        <v>5022.7</v>
      </c>
      <c r="BZ172" s="33">
        <v>8292.7000000000007</v>
      </c>
      <c r="CA172" s="18"/>
      <c r="CB172" s="18"/>
    </row>
    <row r="173" spans="72:80">
      <c r="BT173" s="18"/>
      <c r="BU173" s="18"/>
      <c r="BV173" s="18"/>
      <c r="BW173" s="18"/>
      <c r="BX173" s="94" t="s">
        <v>602</v>
      </c>
      <c r="BY173" s="33">
        <v>5090.6000000000004</v>
      </c>
      <c r="BZ173" s="33">
        <v>8339.2999999999993</v>
      </c>
      <c r="CA173" s="18"/>
      <c r="CB173" s="18"/>
    </row>
    <row r="174" spans="72:80">
      <c r="BT174" s="18"/>
      <c r="BU174" s="18"/>
      <c r="BV174" s="18"/>
      <c r="BW174" s="18"/>
      <c r="BX174" s="94" t="s">
        <v>603</v>
      </c>
      <c r="BY174" s="33">
        <v>5207.7</v>
      </c>
      <c r="BZ174" s="33">
        <v>8449.5</v>
      </c>
      <c r="CA174" s="18"/>
      <c r="CB174" s="18"/>
    </row>
    <row r="175" spans="72:80">
      <c r="BT175" s="18"/>
      <c r="BU175" s="18"/>
      <c r="BV175" s="18"/>
      <c r="BW175" s="18"/>
      <c r="BX175" s="94" t="s">
        <v>604</v>
      </c>
      <c r="BY175" s="33">
        <v>5299.5</v>
      </c>
      <c r="BZ175" s="33">
        <v>8498.2999999999993</v>
      </c>
      <c r="CA175" s="18"/>
      <c r="CB175" s="18"/>
    </row>
    <row r="176" spans="72:80">
      <c r="BT176" s="18"/>
      <c r="BU176" s="18"/>
      <c r="BV176" s="18"/>
      <c r="BW176" s="18"/>
      <c r="BX176" s="94" t="s">
        <v>605</v>
      </c>
      <c r="BY176" s="33">
        <v>5412.7</v>
      </c>
      <c r="BZ176" s="33">
        <v>8610.9</v>
      </c>
      <c r="CA176" s="18"/>
      <c r="CB176" s="18"/>
    </row>
    <row r="177" spans="72:80">
      <c r="BT177" s="18"/>
      <c r="BU177" s="18"/>
      <c r="BV177" s="18"/>
      <c r="BW177" s="18"/>
      <c r="BX177" s="94" t="s">
        <v>606</v>
      </c>
      <c r="BY177" s="33">
        <v>5527.4</v>
      </c>
      <c r="BZ177" s="33">
        <v>8697.7000000000007</v>
      </c>
      <c r="CA177" s="18"/>
      <c r="CB177" s="18"/>
    </row>
    <row r="178" spans="72:80">
      <c r="BT178" s="18"/>
      <c r="BU178" s="18"/>
      <c r="BV178" s="18"/>
      <c r="BW178" s="18"/>
      <c r="BX178" s="94" t="s">
        <v>607</v>
      </c>
      <c r="BY178" s="33">
        <v>5628.4</v>
      </c>
      <c r="BZ178" s="33">
        <v>8766.1</v>
      </c>
      <c r="CA178" s="18"/>
      <c r="CB178" s="18"/>
    </row>
    <row r="179" spans="72:80">
      <c r="BT179" s="18"/>
      <c r="BU179" s="18"/>
      <c r="BV179" s="18"/>
      <c r="BW179" s="18"/>
      <c r="BX179" s="94" t="s">
        <v>608</v>
      </c>
      <c r="BY179" s="33">
        <v>5711.6</v>
      </c>
      <c r="BZ179" s="33">
        <v>8831.5</v>
      </c>
      <c r="CA179" s="18"/>
      <c r="CB179" s="18"/>
    </row>
    <row r="180" spans="72:80">
      <c r="BT180" s="18"/>
      <c r="BU180" s="18"/>
      <c r="BV180" s="18"/>
      <c r="BW180" s="18"/>
      <c r="BX180" s="94" t="s">
        <v>609</v>
      </c>
      <c r="BY180" s="33">
        <v>5763.4</v>
      </c>
      <c r="BZ180" s="33">
        <v>8850.2000000000007</v>
      </c>
      <c r="CA180" s="18"/>
      <c r="CB180" s="18"/>
    </row>
    <row r="181" spans="72:80">
      <c r="BT181" s="18"/>
      <c r="BU181" s="18"/>
      <c r="BV181" s="18"/>
      <c r="BW181" s="18"/>
      <c r="BX181" s="94" t="s">
        <v>610</v>
      </c>
      <c r="BY181" s="33">
        <v>5890.8</v>
      </c>
      <c r="BZ181" s="33">
        <v>8947.1</v>
      </c>
      <c r="CA181" s="18"/>
      <c r="CB181" s="18"/>
    </row>
    <row r="182" spans="72:80">
      <c r="BT182" s="18"/>
      <c r="BU182" s="18"/>
      <c r="BV182" s="18"/>
      <c r="BW182" s="18"/>
      <c r="BX182" s="94" t="s">
        <v>611</v>
      </c>
      <c r="BY182" s="33">
        <v>5974.7</v>
      </c>
      <c r="BZ182" s="33">
        <v>8981.7000000000007</v>
      </c>
      <c r="CA182" s="18"/>
      <c r="CB182" s="18"/>
    </row>
    <row r="183" spans="72:80">
      <c r="BT183" s="18"/>
      <c r="BU183" s="18"/>
      <c r="BV183" s="18"/>
      <c r="BW183" s="18"/>
      <c r="BX183" s="94" t="s">
        <v>612</v>
      </c>
      <c r="BY183" s="33">
        <v>6029.5</v>
      </c>
      <c r="BZ183" s="33">
        <v>8983.9</v>
      </c>
      <c r="CA183" s="18"/>
      <c r="CB183" s="18"/>
    </row>
    <row r="184" spans="72:80">
      <c r="BT184" s="18"/>
      <c r="BU184" s="18"/>
      <c r="BV184" s="18"/>
      <c r="BW184" s="18"/>
      <c r="BX184" s="94" t="s">
        <v>613</v>
      </c>
      <c r="BY184" s="33">
        <v>6023.3</v>
      </c>
      <c r="BZ184" s="33">
        <v>8907.4</v>
      </c>
      <c r="CA184" s="18"/>
      <c r="CB184" s="18"/>
    </row>
    <row r="185" spans="72:80">
      <c r="BT185" s="18"/>
      <c r="BU185" s="18"/>
      <c r="BV185" s="18"/>
      <c r="BW185" s="18"/>
      <c r="BX185" s="94" t="s">
        <v>614</v>
      </c>
      <c r="BY185" s="33">
        <v>6054.9</v>
      </c>
      <c r="BZ185" s="33">
        <v>8865.6</v>
      </c>
      <c r="CA185" s="18"/>
      <c r="CB185" s="18"/>
    </row>
    <row r="186" spans="72:80">
      <c r="BT186" s="18"/>
      <c r="BU186" s="18"/>
      <c r="BV186" s="18"/>
      <c r="BW186" s="18"/>
      <c r="BX186" s="94" t="s">
        <v>615</v>
      </c>
      <c r="BY186" s="33">
        <v>6143.6</v>
      </c>
      <c r="BZ186" s="33">
        <v>8934.4</v>
      </c>
      <c r="CA186" s="18"/>
      <c r="CB186" s="18"/>
    </row>
    <row r="187" spans="72:80">
      <c r="BT187" s="18"/>
      <c r="BU187" s="18"/>
      <c r="BV187" s="18"/>
      <c r="BW187" s="18"/>
      <c r="BX187" s="94" t="s">
        <v>616</v>
      </c>
      <c r="BY187" s="33">
        <v>6218.4</v>
      </c>
      <c r="BZ187" s="33">
        <v>8977.2999999999993</v>
      </c>
      <c r="CA187" s="18"/>
      <c r="CB187" s="18"/>
    </row>
    <row r="188" spans="72:80">
      <c r="BT188" s="18"/>
      <c r="BU188" s="18"/>
      <c r="BV188" s="18"/>
      <c r="BW188" s="18"/>
      <c r="BX188" s="94" t="s">
        <v>617</v>
      </c>
      <c r="BY188" s="33">
        <v>6279.3</v>
      </c>
      <c r="BZ188" s="33">
        <v>9016.4</v>
      </c>
      <c r="CA188" s="18"/>
      <c r="CB188" s="18"/>
    </row>
    <row r="189" spans="72:80">
      <c r="BT189" s="18"/>
      <c r="BU189" s="18"/>
      <c r="BV189" s="18"/>
      <c r="BW189" s="18"/>
      <c r="BX189" s="94" t="s">
        <v>618</v>
      </c>
      <c r="BY189" s="33">
        <v>6380.8</v>
      </c>
      <c r="BZ189" s="33">
        <v>9123</v>
      </c>
      <c r="CA189" s="18"/>
      <c r="CB189" s="18"/>
    </row>
    <row r="190" spans="72:80">
      <c r="BT190" s="18"/>
      <c r="BU190" s="18"/>
      <c r="BV190" s="18"/>
      <c r="BW190" s="18"/>
      <c r="BX190" s="94" t="s">
        <v>619</v>
      </c>
      <c r="BY190" s="33">
        <v>6492.3</v>
      </c>
      <c r="BZ190" s="33">
        <v>9223.5</v>
      </c>
      <c r="CA190" s="18"/>
      <c r="CB190" s="18"/>
    </row>
    <row r="191" spans="72:80">
      <c r="BT191" s="18"/>
      <c r="BU191" s="18"/>
      <c r="BV191" s="18"/>
      <c r="BW191" s="18"/>
      <c r="BX191" s="94" t="s">
        <v>620</v>
      </c>
      <c r="BY191" s="33">
        <v>6586.5</v>
      </c>
      <c r="BZ191" s="33">
        <v>9313.2000000000007</v>
      </c>
      <c r="CA191" s="18"/>
      <c r="CB191" s="18"/>
    </row>
    <row r="192" spans="72:80">
      <c r="BT192" s="18"/>
      <c r="BU192" s="18"/>
      <c r="BV192" s="18"/>
      <c r="BW192" s="18"/>
      <c r="BX192" s="94" t="s">
        <v>621</v>
      </c>
      <c r="BY192" s="33">
        <v>6697.6</v>
      </c>
      <c r="BZ192" s="33">
        <v>9406.5</v>
      </c>
      <c r="CA192" s="18"/>
      <c r="CB192" s="18"/>
    </row>
    <row r="193" spans="72:80">
      <c r="BT193" s="18"/>
      <c r="BU193" s="18"/>
      <c r="BV193" s="18"/>
      <c r="BW193" s="18"/>
      <c r="BX193" s="94" t="s">
        <v>622</v>
      </c>
      <c r="BY193" s="33">
        <v>6748.2</v>
      </c>
      <c r="BZ193" s="33">
        <v>9424.1</v>
      </c>
      <c r="CA193" s="18"/>
      <c r="CB193" s="18"/>
    </row>
    <row r="194" spans="72:80">
      <c r="BT194" s="18"/>
      <c r="BU194" s="18"/>
      <c r="BV194" s="18"/>
      <c r="BW194" s="18"/>
      <c r="BX194" s="94" t="s">
        <v>623</v>
      </c>
      <c r="BY194" s="33">
        <v>6829.6</v>
      </c>
      <c r="BZ194" s="33">
        <v>9480.1</v>
      </c>
      <c r="CA194" s="18"/>
      <c r="CB194" s="18"/>
    </row>
    <row r="195" spans="72:80">
      <c r="BT195" s="18"/>
      <c r="BU195" s="18"/>
      <c r="BV195" s="18"/>
      <c r="BW195" s="18"/>
      <c r="BX195" s="94" t="s">
        <v>624</v>
      </c>
      <c r="BY195" s="33">
        <v>6904.2</v>
      </c>
      <c r="BZ195" s="33">
        <v>9526.2999999999993</v>
      </c>
      <c r="CA195" s="18"/>
      <c r="CB195" s="18"/>
    </row>
    <row r="196" spans="72:80">
      <c r="BT196" s="18"/>
      <c r="BU196" s="18"/>
      <c r="BV196" s="18"/>
      <c r="BW196" s="18"/>
      <c r="BX196" s="94" t="s">
        <v>625</v>
      </c>
      <c r="BY196" s="33">
        <v>7032.8</v>
      </c>
      <c r="BZ196" s="33">
        <v>9653.5</v>
      </c>
      <c r="CA196" s="18"/>
      <c r="CB196" s="18"/>
    </row>
    <row r="197" spans="72:80">
      <c r="BT197" s="18"/>
      <c r="BU197" s="18"/>
      <c r="BV197" s="18"/>
      <c r="BW197" s="18"/>
      <c r="BX197" s="94" t="s">
        <v>626</v>
      </c>
      <c r="BY197" s="33">
        <v>7136.3</v>
      </c>
      <c r="BZ197" s="33">
        <v>9748.2000000000007</v>
      </c>
      <c r="CA197" s="18"/>
      <c r="CB197" s="18"/>
    </row>
    <row r="198" spans="72:80">
      <c r="BT198" s="18"/>
      <c r="BU198" s="18"/>
      <c r="BV198" s="18"/>
      <c r="BW198" s="18"/>
      <c r="BX198" s="94" t="s">
        <v>627</v>
      </c>
      <c r="BY198" s="33">
        <v>7269.8</v>
      </c>
      <c r="BZ198" s="33">
        <v>9881.4</v>
      </c>
      <c r="CA198" s="18"/>
      <c r="CB198" s="18"/>
    </row>
    <row r="199" spans="72:80">
      <c r="BT199" s="18"/>
      <c r="BU199" s="18"/>
      <c r="BV199" s="18"/>
      <c r="BW199" s="18"/>
      <c r="BX199" s="94" t="s">
        <v>628</v>
      </c>
      <c r="BY199" s="33">
        <v>7352.3</v>
      </c>
      <c r="BZ199" s="33">
        <v>9939.7000000000007</v>
      </c>
      <c r="CA199" s="18"/>
      <c r="CB199" s="18"/>
    </row>
    <row r="200" spans="72:80">
      <c r="BT200" s="18"/>
      <c r="BU200" s="18"/>
      <c r="BV200" s="18"/>
      <c r="BW200" s="18"/>
      <c r="BX200" s="94" t="s">
        <v>629</v>
      </c>
      <c r="BY200" s="33">
        <v>7476.7</v>
      </c>
      <c r="BZ200" s="33">
        <v>10052.5</v>
      </c>
      <c r="CA200" s="18"/>
      <c r="CB200" s="18"/>
    </row>
    <row r="201" spans="72:80">
      <c r="BT201" s="18"/>
      <c r="BU201" s="18"/>
      <c r="BV201" s="18"/>
      <c r="BW201" s="18"/>
      <c r="BX201" s="94" t="s">
        <v>630</v>
      </c>
      <c r="BY201" s="33">
        <v>7545.3</v>
      </c>
      <c r="BZ201" s="33">
        <v>10086.9</v>
      </c>
      <c r="CA201" s="18"/>
      <c r="CB201" s="18"/>
    </row>
    <row r="202" spans="72:80">
      <c r="BT202" s="18"/>
      <c r="BU202" s="18"/>
      <c r="BV202" s="18"/>
      <c r="BW202" s="18"/>
      <c r="BX202" s="94" t="s">
        <v>631</v>
      </c>
      <c r="BY202" s="33">
        <v>7604.9</v>
      </c>
      <c r="BZ202" s="33">
        <v>10122.1</v>
      </c>
      <c r="CA202" s="18"/>
      <c r="CB202" s="18"/>
    </row>
    <row r="203" spans="72:80">
      <c r="BT203" s="18"/>
      <c r="BU203" s="18"/>
      <c r="BV203" s="18"/>
      <c r="BW203" s="18"/>
      <c r="BX203" s="94" t="s">
        <v>632</v>
      </c>
      <c r="BY203" s="33">
        <v>7706.5</v>
      </c>
      <c r="BZ203" s="33">
        <v>10208.799999999999</v>
      </c>
      <c r="CA203" s="18"/>
      <c r="CB203" s="18"/>
    </row>
    <row r="204" spans="72:80">
      <c r="BT204" s="18"/>
      <c r="BU204" s="18"/>
      <c r="BV204" s="18"/>
      <c r="BW204" s="18"/>
      <c r="BX204" s="94" t="s">
        <v>633</v>
      </c>
      <c r="BY204" s="33">
        <v>7799.5</v>
      </c>
      <c r="BZ204" s="33">
        <v>10281.200000000001</v>
      </c>
      <c r="CA204" s="18"/>
      <c r="CB204" s="18"/>
    </row>
    <row r="205" spans="72:80">
      <c r="BT205" s="18"/>
      <c r="BU205" s="18"/>
      <c r="BV205" s="18"/>
      <c r="BW205" s="18"/>
      <c r="BX205" s="94" t="s">
        <v>634</v>
      </c>
      <c r="BY205" s="33">
        <v>7893.1</v>
      </c>
      <c r="BZ205" s="33">
        <v>10348.700000000001</v>
      </c>
      <c r="CA205" s="18"/>
      <c r="CB205" s="18"/>
    </row>
    <row r="206" spans="72:80">
      <c r="BT206" s="18"/>
      <c r="BU206" s="18"/>
      <c r="BV206" s="18"/>
      <c r="BW206" s="18"/>
      <c r="BX206" s="94" t="s">
        <v>635</v>
      </c>
      <c r="BY206" s="33">
        <v>8061.5</v>
      </c>
      <c r="BZ206" s="33">
        <v>10529.4</v>
      </c>
      <c r="CA206" s="18"/>
      <c r="CB206" s="18"/>
    </row>
    <row r="207" spans="72:80">
      <c r="BT207" s="18"/>
      <c r="BU207" s="18"/>
      <c r="BV207" s="18"/>
      <c r="BW207" s="18"/>
      <c r="BX207" s="94" t="s">
        <v>636</v>
      </c>
      <c r="BY207" s="33">
        <v>8159</v>
      </c>
      <c r="BZ207" s="33">
        <v>10626.8</v>
      </c>
      <c r="CA207" s="18"/>
      <c r="CB207" s="18"/>
    </row>
    <row r="208" spans="72:80">
      <c r="BT208" s="18"/>
      <c r="BU208" s="18"/>
      <c r="BV208" s="18"/>
      <c r="BW208" s="18"/>
      <c r="BX208" s="94" t="s">
        <v>637</v>
      </c>
      <c r="BY208" s="33">
        <v>8287.1</v>
      </c>
      <c r="BZ208" s="33">
        <v>10739.1</v>
      </c>
      <c r="CA208" s="18"/>
      <c r="CB208" s="18"/>
    </row>
    <row r="209" spans="72:80">
      <c r="BT209" s="18"/>
      <c r="BU209" s="18"/>
      <c r="BV209" s="18"/>
      <c r="BW209" s="18"/>
      <c r="BX209" s="94" t="s">
        <v>638</v>
      </c>
      <c r="BY209" s="33">
        <v>8402.1</v>
      </c>
      <c r="BZ209" s="33">
        <v>10820.9</v>
      </c>
      <c r="CA209" s="18"/>
      <c r="CB209" s="18"/>
    </row>
    <row r="210" spans="72:80">
      <c r="BT210" s="18"/>
      <c r="BU210" s="18"/>
      <c r="BV210" s="18"/>
      <c r="BW210" s="18"/>
      <c r="BX210" s="94" t="s">
        <v>639</v>
      </c>
      <c r="BY210" s="33">
        <v>8551.9</v>
      </c>
      <c r="BZ210" s="33">
        <v>10984.2</v>
      </c>
      <c r="CA210" s="18"/>
      <c r="CB210" s="18"/>
    </row>
    <row r="211" spans="72:80">
      <c r="BT211" s="18"/>
      <c r="BU211" s="18"/>
      <c r="BV211" s="18"/>
      <c r="BW211" s="18"/>
      <c r="BX211" s="94" t="s">
        <v>640</v>
      </c>
      <c r="BY211" s="33">
        <v>8691.7999999999993</v>
      </c>
      <c r="BZ211" s="33">
        <v>11124</v>
      </c>
      <c r="CA211" s="18"/>
      <c r="CB211" s="18"/>
    </row>
    <row r="212" spans="72:80">
      <c r="BT212" s="18"/>
      <c r="BU212" s="18"/>
      <c r="BV212" s="18"/>
      <c r="BW212" s="18"/>
      <c r="BX212" s="94" t="s">
        <v>641</v>
      </c>
      <c r="BY212" s="33">
        <v>8788.2999999999993</v>
      </c>
      <c r="BZ212" s="33">
        <v>11210.3</v>
      </c>
      <c r="CA212" s="18"/>
      <c r="CB212" s="18"/>
    </row>
    <row r="213" spans="72:80">
      <c r="BT213" s="18"/>
      <c r="BU213" s="18"/>
      <c r="BV213" s="18"/>
      <c r="BW213" s="18"/>
      <c r="BX213" s="94" t="s">
        <v>642</v>
      </c>
      <c r="BY213" s="33">
        <v>8889.7000000000007</v>
      </c>
      <c r="BZ213" s="33">
        <v>11321.2</v>
      </c>
      <c r="CA213" s="18"/>
      <c r="CB213" s="18"/>
    </row>
    <row r="214" spans="72:80">
      <c r="BT214" s="18"/>
      <c r="BU214" s="18"/>
      <c r="BV214" s="18"/>
      <c r="BW214" s="18"/>
      <c r="BX214" s="94" t="s">
        <v>643</v>
      </c>
      <c r="BY214" s="33">
        <v>8994.7000000000007</v>
      </c>
      <c r="BZ214" s="33">
        <v>11431</v>
      </c>
      <c r="CA214" s="18"/>
      <c r="CB214" s="18"/>
    </row>
    <row r="215" spans="72:80">
      <c r="BT215" s="18"/>
      <c r="BU215" s="18"/>
      <c r="BV215" s="18"/>
      <c r="BW215" s="18"/>
      <c r="BX215" s="94" t="s">
        <v>644</v>
      </c>
      <c r="BY215" s="33">
        <v>9146.5</v>
      </c>
      <c r="BZ215" s="33">
        <v>11580.6</v>
      </c>
      <c r="CA215" s="18"/>
      <c r="CB215" s="18"/>
    </row>
    <row r="216" spans="72:80">
      <c r="BT216" s="18"/>
      <c r="BU216" s="18"/>
      <c r="BV216" s="18"/>
      <c r="BW216" s="18"/>
      <c r="BX216" s="94" t="s">
        <v>645</v>
      </c>
      <c r="BY216" s="33">
        <v>9325.7000000000007</v>
      </c>
      <c r="BZ216" s="33">
        <v>11770.7</v>
      </c>
      <c r="CA216" s="18"/>
      <c r="CB216" s="18"/>
    </row>
    <row r="217" spans="72:80">
      <c r="BT217" s="18"/>
      <c r="BU217" s="18"/>
      <c r="BV217" s="18"/>
      <c r="BW217" s="18"/>
      <c r="BX217" s="94" t="s">
        <v>646</v>
      </c>
      <c r="BY217" s="33">
        <v>9447.1</v>
      </c>
      <c r="BZ217" s="33">
        <v>11864.7</v>
      </c>
      <c r="CA217" s="18"/>
      <c r="CB217" s="18"/>
    </row>
    <row r="218" spans="72:80">
      <c r="BT218" s="18"/>
      <c r="BU218" s="18"/>
      <c r="BV218" s="18"/>
      <c r="BW218" s="18"/>
      <c r="BX218" s="94" t="s">
        <v>647</v>
      </c>
      <c r="BY218" s="33">
        <v>9557</v>
      </c>
      <c r="BZ218" s="33">
        <v>11962.5</v>
      </c>
      <c r="CA218" s="18"/>
      <c r="CB218" s="18"/>
    </row>
    <row r="219" spans="72:80">
      <c r="BT219" s="18"/>
      <c r="BU219" s="18"/>
      <c r="BV219" s="18"/>
      <c r="BW219" s="18"/>
      <c r="BX219" s="94" t="s">
        <v>648</v>
      </c>
      <c r="BY219" s="33">
        <v>9712.2999999999993</v>
      </c>
      <c r="BZ219" s="33">
        <v>12113.1</v>
      </c>
      <c r="CA219" s="18"/>
      <c r="CB219" s="18"/>
    </row>
    <row r="220" spans="72:80">
      <c r="BT220" s="18"/>
      <c r="BU220" s="18"/>
      <c r="BV220" s="18"/>
      <c r="BW220" s="18"/>
      <c r="BX220" s="94" t="s">
        <v>649</v>
      </c>
      <c r="BY220" s="33">
        <v>9926.1</v>
      </c>
      <c r="BZ220" s="33">
        <v>12323.3</v>
      </c>
      <c r="CA220" s="18"/>
      <c r="CB220" s="18"/>
    </row>
    <row r="221" spans="72:80">
      <c r="BT221" s="18"/>
      <c r="BU221" s="18"/>
      <c r="BV221" s="18"/>
      <c r="BW221" s="18"/>
      <c r="BX221" s="94" t="s">
        <v>650</v>
      </c>
      <c r="BY221" s="33">
        <v>10031</v>
      </c>
      <c r="BZ221" s="33">
        <v>12359.1</v>
      </c>
      <c r="CA221" s="18"/>
      <c r="CB221" s="18"/>
    </row>
    <row r="222" spans="72:80">
      <c r="BT222" s="18"/>
      <c r="BU222" s="18"/>
      <c r="BV222" s="18"/>
      <c r="BW222" s="18"/>
      <c r="BX222" s="94" t="s">
        <v>651</v>
      </c>
      <c r="BY222" s="33">
        <v>10278.299999999999</v>
      </c>
      <c r="BZ222" s="33">
        <v>12592.5</v>
      </c>
      <c r="CA222" s="18"/>
      <c r="CB222" s="18"/>
    </row>
    <row r="223" spans="72:80">
      <c r="BT223" s="18"/>
      <c r="BU223" s="18"/>
      <c r="BV223" s="18"/>
      <c r="BW223" s="18"/>
      <c r="BX223" s="94" t="s">
        <v>652</v>
      </c>
      <c r="BY223" s="33">
        <v>10357.4</v>
      </c>
      <c r="BZ223" s="33">
        <v>12607.7</v>
      </c>
      <c r="CA223" s="18"/>
      <c r="CB223" s="18"/>
    </row>
    <row r="224" spans="72:80">
      <c r="BT224" s="18"/>
      <c r="BU224" s="18"/>
      <c r="BV224" s="18"/>
      <c r="BW224" s="18"/>
      <c r="BX224" s="94" t="s">
        <v>653</v>
      </c>
      <c r="BY224" s="33">
        <v>10472.299999999999</v>
      </c>
      <c r="BZ224" s="33">
        <v>12679.3</v>
      </c>
      <c r="CA224" s="18"/>
      <c r="CB224" s="18"/>
    </row>
    <row r="225" spans="72:80">
      <c r="BT225" s="18"/>
      <c r="BU225" s="18"/>
      <c r="BV225" s="18"/>
      <c r="BW225" s="18"/>
      <c r="BX225" s="94" t="s">
        <v>654</v>
      </c>
      <c r="BY225" s="33">
        <v>10508.1</v>
      </c>
      <c r="BZ225" s="33">
        <v>12643.3</v>
      </c>
      <c r="CA225" s="18"/>
      <c r="CB225" s="18"/>
    </row>
    <row r="226" spans="72:80">
      <c r="BT226" s="18"/>
      <c r="BU226" s="18"/>
      <c r="BV226" s="18"/>
      <c r="BW226" s="18"/>
      <c r="BX226" s="94" t="s">
        <v>655</v>
      </c>
      <c r="BY226" s="33">
        <v>10638.4</v>
      </c>
      <c r="BZ226" s="33">
        <v>12710.3</v>
      </c>
      <c r="CA226" s="18"/>
      <c r="CB226" s="18"/>
    </row>
    <row r="227" spans="72:80">
      <c r="BT227" s="18"/>
      <c r="BU227" s="18"/>
      <c r="BV227" s="18"/>
      <c r="BW227" s="18"/>
      <c r="BX227" s="94" t="s">
        <v>656</v>
      </c>
      <c r="BY227" s="33">
        <v>10639.5</v>
      </c>
      <c r="BZ227" s="33">
        <v>12670.1</v>
      </c>
      <c r="CA227" s="18"/>
      <c r="CB227" s="18"/>
    </row>
    <row r="228" spans="72:80">
      <c r="BT228" s="18"/>
      <c r="BU228" s="18"/>
      <c r="BV228" s="18"/>
      <c r="BW228" s="18"/>
      <c r="BX228" s="94" t="s">
        <v>657</v>
      </c>
      <c r="BY228" s="33">
        <v>10701.3</v>
      </c>
      <c r="BZ228" s="33">
        <v>12705.3</v>
      </c>
      <c r="CA228" s="18"/>
      <c r="CB228" s="18"/>
    </row>
    <row r="229" spans="72:80">
      <c r="BT229" s="18"/>
      <c r="BU229" s="18"/>
      <c r="BV229" s="18"/>
      <c r="BW229" s="18"/>
      <c r="BX229" s="94" t="s">
        <v>658</v>
      </c>
      <c r="BY229" s="33">
        <v>10834.4</v>
      </c>
      <c r="BZ229" s="33">
        <v>12822.3</v>
      </c>
      <c r="CA229" s="18"/>
      <c r="CB229" s="18"/>
    </row>
    <row r="230" spans="72:80">
      <c r="BT230" s="18"/>
      <c r="BU230" s="18"/>
      <c r="BV230" s="18"/>
      <c r="BW230" s="18"/>
      <c r="BX230" s="94" t="s">
        <v>659</v>
      </c>
      <c r="BY230" s="33">
        <v>10934.8</v>
      </c>
      <c r="BZ230" s="33">
        <v>12893</v>
      </c>
      <c r="CA230" s="18"/>
      <c r="CB230" s="18"/>
    </row>
    <row r="231" spans="72:80">
      <c r="BT231" s="18"/>
      <c r="BU231" s="18"/>
      <c r="BV231" s="18"/>
      <c r="BW231" s="18"/>
      <c r="BX231" s="94" t="s">
        <v>660</v>
      </c>
      <c r="BY231" s="33">
        <v>11037.1</v>
      </c>
      <c r="BZ231" s="33">
        <v>12955.8</v>
      </c>
      <c r="CA231" s="18"/>
      <c r="CB231" s="18"/>
    </row>
    <row r="232" spans="72:80">
      <c r="BT232" s="18"/>
      <c r="BU232" s="18"/>
      <c r="BV232" s="18"/>
      <c r="BW232" s="18"/>
      <c r="BX232" s="94" t="s">
        <v>661</v>
      </c>
      <c r="BY232" s="33">
        <v>11103.8</v>
      </c>
      <c r="BZ232" s="33">
        <v>12964</v>
      </c>
      <c r="CA232" s="18"/>
      <c r="CB232" s="18"/>
    </row>
    <row r="233" spans="72:80">
      <c r="BT233" s="18"/>
      <c r="BU233" s="18"/>
      <c r="BV233" s="18"/>
      <c r="BW233" s="18"/>
      <c r="BX233" s="94" t="s">
        <v>662</v>
      </c>
      <c r="BY233" s="33">
        <v>11230.1</v>
      </c>
      <c r="BZ233" s="33">
        <v>13031.2</v>
      </c>
      <c r="CA233" s="18"/>
      <c r="CB233" s="18"/>
    </row>
    <row r="234" spans="72:80">
      <c r="BT234" s="18"/>
      <c r="BU234" s="18"/>
      <c r="BV234" s="18"/>
      <c r="BW234" s="18"/>
      <c r="BX234" s="94" t="s">
        <v>663</v>
      </c>
      <c r="BY234" s="33">
        <v>11370.7</v>
      </c>
      <c r="BZ234" s="33">
        <v>13152.1</v>
      </c>
      <c r="CA234" s="18"/>
      <c r="CB234" s="18"/>
    </row>
    <row r="235" spans="72:80">
      <c r="BT235" s="18"/>
      <c r="BU235" s="18"/>
      <c r="BV235" s="18"/>
      <c r="BW235" s="18"/>
      <c r="BX235" s="94" t="s">
        <v>664</v>
      </c>
      <c r="BY235" s="33">
        <v>11625.1</v>
      </c>
      <c r="BZ235" s="33">
        <v>13372.4</v>
      </c>
      <c r="CA235" s="18"/>
      <c r="CB235" s="18"/>
    </row>
    <row r="236" spans="72:80">
      <c r="BT236" s="18"/>
      <c r="BU236" s="18"/>
      <c r="BV236" s="18"/>
      <c r="BW236" s="18"/>
      <c r="BX236" s="94" t="s">
        <v>665</v>
      </c>
      <c r="BY236" s="33">
        <v>11816.8</v>
      </c>
      <c r="BZ236" s="33">
        <v>13528.7</v>
      </c>
      <c r="CA236" s="18"/>
      <c r="CB236" s="18"/>
    </row>
    <row r="237" spans="72:80">
      <c r="BT237" s="18"/>
      <c r="BU237" s="18"/>
      <c r="BV237" s="18"/>
      <c r="BW237" s="18"/>
      <c r="BX237" s="94" t="s">
        <v>666</v>
      </c>
      <c r="BY237" s="33">
        <v>11988.4</v>
      </c>
      <c r="BZ237" s="33">
        <v>13606.5</v>
      </c>
      <c r="CA237" s="18"/>
      <c r="CB237" s="18"/>
    </row>
    <row r="238" spans="72:80">
      <c r="BT238" s="18"/>
      <c r="BU238" s="18"/>
      <c r="BV238" s="18"/>
      <c r="BW238" s="18"/>
      <c r="BX238" s="94" t="s">
        <v>667</v>
      </c>
      <c r="BY238" s="33">
        <v>12181.4</v>
      </c>
      <c r="BZ238" s="33">
        <v>13706.2</v>
      </c>
      <c r="CA238" s="18"/>
      <c r="CB238" s="18"/>
    </row>
    <row r="239" spans="72:80">
      <c r="BT239" s="18"/>
      <c r="BU239" s="18"/>
      <c r="BV239" s="18"/>
      <c r="BW239" s="18"/>
      <c r="BX239" s="94" t="s">
        <v>668</v>
      </c>
      <c r="BY239" s="33">
        <v>12367.7</v>
      </c>
      <c r="BZ239" s="33">
        <v>13830.8</v>
      </c>
      <c r="CA239" s="18"/>
      <c r="CB239" s="18"/>
    </row>
    <row r="240" spans="72:80">
      <c r="BT240" s="18"/>
      <c r="BU240" s="18"/>
      <c r="BV240" s="18"/>
      <c r="BW240" s="18"/>
      <c r="BX240" s="94" t="s">
        <v>669</v>
      </c>
      <c r="BY240" s="33">
        <v>12562.2</v>
      </c>
      <c r="BZ240" s="33">
        <v>13950.4</v>
      </c>
      <c r="CA240" s="18"/>
      <c r="CB240" s="18"/>
    </row>
    <row r="241" spans="72:80">
      <c r="BT241" s="18"/>
      <c r="BU241" s="18"/>
      <c r="BV241" s="18"/>
      <c r="BW241" s="18"/>
      <c r="BX241" s="94" t="s">
        <v>670</v>
      </c>
      <c r="BY241" s="33">
        <v>12813.7</v>
      </c>
      <c r="BZ241" s="33">
        <v>14099.1</v>
      </c>
      <c r="CA241" s="18"/>
      <c r="CB241" s="18"/>
    </row>
    <row r="242" spans="72:80">
      <c r="BT242" s="18"/>
      <c r="BU242" s="18"/>
      <c r="BV242" s="18"/>
      <c r="BW242" s="18"/>
      <c r="BX242" s="94" t="s">
        <v>671</v>
      </c>
      <c r="BY242" s="33">
        <v>12974.1</v>
      </c>
      <c r="BZ242" s="33">
        <v>14172.7</v>
      </c>
      <c r="CA242" s="18"/>
      <c r="CB242" s="18"/>
    </row>
    <row r="243" spans="72:80">
      <c r="BT243" s="18"/>
      <c r="BU243" s="18"/>
      <c r="BV243" s="18"/>
      <c r="BW243" s="18"/>
      <c r="BX243" s="94" t="s">
        <v>672</v>
      </c>
      <c r="BY243" s="33">
        <v>13205.4</v>
      </c>
      <c r="BZ243" s="33">
        <v>14291.8</v>
      </c>
      <c r="CA243" s="18"/>
      <c r="CB243" s="18"/>
    </row>
    <row r="244" spans="72:80">
      <c r="BT244" s="18"/>
      <c r="BU244" s="18"/>
      <c r="BV244" s="18"/>
      <c r="BW244" s="18"/>
      <c r="BX244" s="94" t="s">
        <v>673</v>
      </c>
      <c r="BY244" s="33">
        <v>13381.6</v>
      </c>
      <c r="BZ244" s="33">
        <v>14373.4</v>
      </c>
      <c r="CA244" s="18"/>
      <c r="CB244" s="18"/>
    </row>
    <row r="245" spans="72:80">
      <c r="BT245" s="18"/>
      <c r="BU245" s="18"/>
      <c r="BV245" s="18"/>
      <c r="BW245" s="18"/>
      <c r="BX245" s="94" t="s">
        <v>674</v>
      </c>
      <c r="BY245" s="33">
        <v>13648.9</v>
      </c>
      <c r="BZ245" s="33">
        <v>14546.1</v>
      </c>
      <c r="CA245" s="18"/>
      <c r="CB245" s="18"/>
    </row>
    <row r="246" spans="72:80">
      <c r="BT246" s="18"/>
      <c r="BU246" s="18"/>
      <c r="BV246" s="18"/>
      <c r="BW246" s="18"/>
      <c r="BX246" s="94" t="s">
        <v>675</v>
      </c>
      <c r="BY246" s="33">
        <v>13799.8</v>
      </c>
      <c r="BZ246" s="33">
        <v>14589.6</v>
      </c>
      <c r="CA246" s="18"/>
      <c r="CB246" s="18"/>
    </row>
    <row r="247" spans="72:80">
      <c r="BT247" s="18"/>
      <c r="BU247" s="18"/>
      <c r="BV247" s="18"/>
      <c r="BW247" s="18"/>
      <c r="BX247" s="94" t="s">
        <v>676</v>
      </c>
      <c r="BY247" s="33">
        <v>13908.5</v>
      </c>
      <c r="BZ247" s="33">
        <v>14602.6</v>
      </c>
      <c r="CA247" s="18"/>
      <c r="CB247" s="18"/>
    </row>
    <row r="248" spans="72:80">
      <c r="BT248" s="18"/>
      <c r="BU248" s="18"/>
      <c r="BV248" s="18"/>
      <c r="BW248" s="18"/>
      <c r="BX248" s="94" t="s">
        <v>677</v>
      </c>
      <c r="BY248" s="33">
        <v>14066.4</v>
      </c>
      <c r="BZ248" s="33">
        <v>14716.9</v>
      </c>
      <c r="CA248" s="18"/>
      <c r="CB248" s="18"/>
    </row>
    <row r="249" spans="72:80">
      <c r="BT249" s="18"/>
      <c r="BU249" s="18"/>
      <c r="BV249" s="18"/>
      <c r="BW249" s="18"/>
      <c r="BX249" s="94" t="s">
        <v>678</v>
      </c>
      <c r="BY249" s="33">
        <v>14233.2</v>
      </c>
      <c r="BZ249" s="33">
        <v>14726</v>
      </c>
      <c r="CA249" s="18"/>
      <c r="CB249" s="18"/>
    </row>
    <row r="250" spans="72:80">
      <c r="BT250" s="18"/>
      <c r="BU250" s="18"/>
      <c r="BV250" s="18"/>
      <c r="BW250" s="18"/>
      <c r="BX250" s="94" t="s">
        <v>679</v>
      </c>
      <c r="BY250" s="33">
        <v>14422.3</v>
      </c>
      <c r="BZ250" s="33">
        <v>14838.7</v>
      </c>
      <c r="CA250" s="18"/>
      <c r="CB250" s="18"/>
    </row>
    <row r="251" spans="72:80">
      <c r="BT251" s="18"/>
      <c r="BU251" s="18"/>
      <c r="BV251" s="18"/>
      <c r="BW251" s="18"/>
      <c r="BX251" s="94" t="s">
        <v>680</v>
      </c>
      <c r="BY251" s="33">
        <v>14569.7</v>
      </c>
      <c r="BZ251" s="33">
        <v>14938.5</v>
      </c>
      <c r="CA251" s="18"/>
      <c r="CB251" s="18"/>
    </row>
    <row r="252" spans="72:80">
      <c r="BT252" s="18"/>
      <c r="BU252" s="18"/>
      <c r="BV252" s="18"/>
      <c r="BW252" s="18"/>
      <c r="BX252" s="94" t="s">
        <v>681</v>
      </c>
      <c r="BY252" s="33">
        <v>14685.3</v>
      </c>
      <c r="BZ252" s="33">
        <v>14991.8</v>
      </c>
      <c r="CA252" s="18"/>
      <c r="CB252" s="18"/>
    </row>
    <row r="253" spans="72:80">
      <c r="BT253" s="18"/>
      <c r="BU253" s="18"/>
      <c r="BV253" s="18"/>
      <c r="BW253" s="18"/>
      <c r="BX253" s="94" t="s">
        <v>682</v>
      </c>
      <c r="BY253" s="33">
        <v>14668.4</v>
      </c>
      <c r="BZ253" s="33">
        <v>14889.5</v>
      </c>
      <c r="CA253" s="18"/>
      <c r="CB253" s="18"/>
    </row>
    <row r="254" spans="72:80">
      <c r="BT254" s="18"/>
      <c r="BU254" s="18"/>
      <c r="BV254" s="18"/>
      <c r="BW254" s="18"/>
      <c r="BX254" s="94" t="s">
        <v>683</v>
      </c>
      <c r="BY254" s="33">
        <v>14813</v>
      </c>
      <c r="BZ254" s="33">
        <v>14963.4</v>
      </c>
      <c r="CA254" s="18"/>
      <c r="CB254" s="18"/>
    </row>
    <row r="255" spans="72:80">
      <c r="BT255" s="18"/>
      <c r="BU255" s="18"/>
      <c r="BV255" s="18"/>
      <c r="BW255" s="18"/>
      <c r="BX255" s="94" t="s">
        <v>684</v>
      </c>
      <c r="BY255" s="33">
        <v>14843</v>
      </c>
      <c r="BZ255" s="33">
        <v>14891.6</v>
      </c>
      <c r="CA255" s="18"/>
      <c r="CB255" s="18"/>
    </row>
    <row r="256" spans="72:80">
      <c r="BT256" s="18"/>
      <c r="BU256" s="18"/>
      <c r="BV256" s="18"/>
      <c r="BW256" s="18"/>
      <c r="BX256" s="94" t="s">
        <v>685</v>
      </c>
      <c r="BY256" s="33">
        <v>14549.9</v>
      </c>
      <c r="BZ256" s="33">
        <v>14577</v>
      </c>
      <c r="CA256" s="18"/>
      <c r="CB256" s="18"/>
    </row>
    <row r="257" spans="72:80">
      <c r="BT257" s="18"/>
      <c r="BU257" s="18"/>
      <c r="BV257" s="18"/>
      <c r="BW257" s="18"/>
      <c r="BX257" s="94" t="s">
        <v>686</v>
      </c>
      <c r="BY257" s="33">
        <v>14383.9</v>
      </c>
      <c r="BZ257" s="33">
        <v>14375</v>
      </c>
      <c r="CA257" s="18"/>
      <c r="CB257" s="18"/>
    </row>
    <row r="258" spans="72:80">
      <c r="BT258" s="18"/>
      <c r="BU258" s="18"/>
      <c r="BV258" s="18"/>
      <c r="BW258" s="18"/>
      <c r="BX258" s="94" t="s">
        <v>687</v>
      </c>
      <c r="BY258" s="33">
        <v>14340.4</v>
      </c>
      <c r="BZ258" s="33">
        <v>14355.6</v>
      </c>
      <c r="CA258" s="18"/>
      <c r="CB258" s="18"/>
    </row>
    <row r="259" spans="72:80">
      <c r="BT259" s="18"/>
      <c r="BU259" s="18"/>
      <c r="BV259" s="18"/>
      <c r="BW259" s="18"/>
      <c r="BX259" s="94" t="s">
        <v>688</v>
      </c>
      <c r="BY259" s="33">
        <v>14384.1</v>
      </c>
      <c r="BZ259" s="33">
        <v>14402.5</v>
      </c>
      <c r="CA259" s="18"/>
      <c r="CB259" s="18"/>
    </row>
    <row r="260" spans="72:80">
      <c r="BT260" s="18"/>
      <c r="BU260" s="18"/>
      <c r="BV260" s="18"/>
      <c r="BW260" s="18"/>
      <c r="BX260" s="94" t="s">
        <v>689</v>
      </c>
      <c r="BY260" s="33">
        <v>14566.5</v>
      </c>
      <c r="BZ260" s="33">
        <v>14541.9</v>
      </c>
      <c r="CA260" s="18"/>
      <c r="CB260" s="18"/>
    </row>
    <row r="261" spans="72:80">
      <c r="BT261" s="18"/>
      <c r="BU261" s="18"/>
      <c r="BV261" s="18"/>
      <c r="BW261" s="18"/>
      <c r="BX261" s="94" t="s">
        <v>690</v>
      </c>
      <c r="BY261" s="33">
        <v>14681.1</v>
      </c>
      <c r="BZ261" s="33">
        <v>14604.8</v>
      </c>
      <c r="CA261" s="18"/>
      <c r="CB261" s="18"/>
    </row>
    <row r="262" spans="72:80">
      <c r="BT262" s="18"/>
      <c r="BU262" s="18"/>
      <c r="BV262" s="18"/>
      <c r="BW262" s="18"/>
      <c r="BX262" s="94" t="s">
        <v>691</v>
      </c>
      <c r="BY262" s="33">
        <v>14888.6</v>
      </c>
      <c r="BZ262" s="33">
        <v>14745.9</v>
      </c>
      <c r="CA262" s="18"/>
      <c r="CB262" s="18"/>
    </row>
    <row r="263" spans="72:80">
      <c r="BT263" s="18"/>
      <c r="BU263" s="18"/>
      <c r="BV263" s="18"/>
      <c r="BW263" s="18"/>
      <c r="BX263" s="94" t="s">
        <v>692</v>
      </c>
      <c r="BY263" s="33">
        <v>15057.7</v>
      </c>
      <c r="BZ263" s="33">
        <v>14845.5</v>
      </c>
      <c r="CA263" s="18"/>
      <c r="CB263" s="18"/>
    </row>
    <row r="264" spans="72:80">
      <c r="BT264" s="18"/>
      <c r="BU264" s="18"/>
      <c r="BV264" s="18"/>
      <c r="BW264" s="18"/>
      <c r="BX264" s="94" t="s">
        <v>693</v>
      </c>
      <c r="BY264" s="33">
        <v>15230.2</v>
      </c>
      <c r="BZ264" s="33">
        <v>14939</v>
      </c>
      <c r="CA264" s="18"/>
      <c r="CB264" s="18"/>
    </row>
    <row r="265" spans="72:80">
      <c r="BT265" s="18"/>
      <c r="BU265" s="18"/>
      <c r="BV265" s="18"/>
      <c r="BW265" s="18"/>
      <c r="BX265" s="94" t="s">
        <v>694</v>
      </c>
      <c r="BY265" s="33">
        <v>15238.4</v>
      </c>
      <c r="BZ265" s="33">
        <v>14881.3</v>
      </c>
      <c r="CA265" s="18"/>
      <c r="CB265" s="18"/>
    </row>
    <row r="266" spans="72:80">
      <c r="BT266" s="18"/>
      <c r="BU266" s="18"/>
      <c r="BV266" s="18"/>
      <c r="BW266" s="18"/>
      <c r="BX266" s="94" t="s">
        <v>695</v>
      </c>
      <c r="BY266" s="33">
        <v>15460.9</v>
      </c>
      <c r="BZ266" s="33">
        <v>14989.6</v>
      </c>
      <c r="CA266" s="18"/>
      <c r="CB266" s="18"/>
    </row>
    <row r="267" spans="72:80">
      <c r="BT267" s="18"/>
      <c r="BU267" s="18"/>
      <c r="BV267" s="18"/>
      <c r="BW267" s="18"/>
      <c r="BX267" s="94" t="s">
        <v>696</v>
      </c>
      <c r="BY267" s="33">
        <v>15587.1</v>
      </c>
      <c r="BZ267" s="33">
        <v>15021.1</v>
      </c>
      <c r="CA267" s="18"/>
      <c r="CB267" s="18"/>
    </row>
    <row r="268" spans="72:80">
      <c r="BT268" s="18"/>
      <c r="BU268" s="18"/>
      <c r="BV268" s="18"/>
      <c r="BW268" s="18"/>
      <c r="BX268" s="94" t="s">
        <v>697</v>
      </c>
      <c r="BY268" s="33">
        <v>15785.3</v>
      </c>
      <c r="BZ268" s="33">
        <v>15190.3</v>
      </c>
      <c r="CA268" s="18"/>
      <c r="CB268" s="18"/>
    </row>
    <row r="269" spans="72:80">
      <c r="BT269" s="18"/>
      <c r="BU269" s="18"/>
      <c r="BV269" s="18"/>
      <c r="BW269" s="18"/>
      <c r="BX269" s="94" t="s">
        <v>698</v>
      </c>
      <c r="BY269" s="33">
        <v>15956.5</v>
      </c>
      <c r="BZ269" s="33">
        <v>15275</v>
      </c>
      <c r="CA269" s="18"/>
      <c r="CB269" s="18"/>
    </row>
    <row r="270" spans="72:80">
      <c r="BT270" s="18"/>
      <c r="BU270" s="18"/>
      <c r="BV270" s="18"/>
      <c r="BW270" s="18"/>
      <c r="BX270" s="94" t="s">
        <v>699</v>
      </c>
      <c r="BY270" s="33">
        <v>16094.7</v>
      </c>
      <c r="BZ270" s="33">
        <v>15336.7</v>
      </c>
      <c r="CA270" s="18"/>
      <c r="CB270" s="18"/>
    </row>
    <row r="271" spans="72:80">
      <c r="BT271" s="18"/>
      <c r="BU271" s="18"/>
      <c r="BV271" s="18"/>
      <c r="BW271" s="18"/>
      <c r="BX271" s="94" t="s">
        <v>700</v>
      </c>
      <c r="BY271" s="33">
        <v>16268.9</v>
      </c>
      <c r="BZ271" s="33">
        <v>15431.3</v>
      </c>
      <c r="CA271" s="18"/>
      <c r="CB271" s="18"/>
    </row>
    <row r="272" spans="72:80">
      <c r="BT272" s="18"/>
      <c r="BU272" s="18"/>
      <c r="BV272" s="18"/>
      <c r="BW272" s="18"/>
      <c r="BX272" s="94" t="s">
        <v>701</v>
      </c>
      <c r="BY272" s="33">
        <v>16332.5</v>
      </c>
      <c r="BZ272" s="33">
        <v>15433.7</v>
      </c>
      <c r="CA272" s="18"/>
      <c r="CB272" s="18"/>
    </row>
    <row r="273" spans="72:80">
      <c r="BT273" s="18"/>
      <c r="BU273" s="18"/>
      <c r="BV273" s="18"/>
      <c r="BW273" s="18"/>
      <c r="BX273" s="94" t="s">
        <v>702</v>
      </c>
      <c r="BY273" s="33">
        <v>16502.400000000001</v>
      </c>
      <c r="BZ273" s="33">
        <v>15538.4</v>
      </c>
      <c r="CA273" s="18"/>
      <c r="CB273" s="18"/>
    </row>
    <row r="274" spans="72:80">
      <c r="BT274" s="18"/>
      <c r="BU274" s="18"/>
      <c r="BV274" s="18"/>
      <c r="BW274" s="18"/>
      <c r="BX274" s="94" t="s">
        <v>703</v>
      </c>
      <c r="BY274" s="33">
        <v>16619.2</v>
      </c>
      <c r="BZ274" s="33">
        <v>15606.6</v>
      </c>
      <c r="CA274" s="18"/>
      <c r="CB274" s="18"/>
    </row>
    <row r="275" spans="72:80">
      <c r="BT275" s="18"/>
      <c r="BU275" s="18"/>
      <c r="BV275" s="18"/>
      <c r="BW275" s="18"/>
      <c r="BX275" s="94" t="s">
        <v>704</v>
      </c>
      <c r="BY275" s="33">
        <v>16872.3</v>
      </c>
      <c r="BZ275" s="33">
        <v>15779.9</v>
      </c>
      <c r="CA275" s="18"/>
      <c r="CB275" s="18"/>
    </row>
    <row r="276" spans="72:80">
      <c r="BT276" s="18"/>
      <c r="BU276" s="18"/>
      <c r="BV276" s="18"/>
      <c r="BW276" s="18"/>
      <c r="BX276" s="94" t="s">
        <v>705</v>
      </c>
      <c r="BY276" s="33">
        <v>17078.3</v>
      </c>
      <c r="BZ276" s="33">
        <v>15916.2</v>
      </c>
      <c r="CA276" s="18"/>
      <c r="CB276" s="18"/>
    </row>
    <row r="277" spans="72:80">
      <c r="BT277" s="18"/>
      <c r="BU277" s="18"/>
      <c r="BV277" s="18"/>
      <c r="BW277" s="18"/>
      <c r="BX277" s="94" t="s">
        <v>706</v>
      </c>
      <c r="BY277" s="33">
        <v>17044</v>
      </c>
      <c r="BZ277" s="33">
        <v>15831.7</v>
      </c>
      <c r="CA277" s="18"/>
      <c r="CB277" s="18"/>
    </row>
    <row r="278" spans="72:80">
      <c r="BT278" s="18"/>
      <c r="BU278" s="18"/>
      <c r="BV278" s="18"/>
      <c r="BW278" s="18"/>
      <c r="BX278" s="94" t="s">
        <v>707</v>
      </c>
      <c r="BY278" s="33">
        <v>17328.2</v>
      </c>
      <c r="BZ278" s="33">
        <v>16010.4</v>
      </c>
      <c r="CA278" s="18"/>
      <c r="CB278" s="18"/>
    </row>
    <row r="279" spans="72:80">
      <c r="BT279" s="18"/>
      <c r="BU279" s="18"/>
      <c r="BV279" s="18"/>
      <c r="BW279" s="18"/>
      <c r="BX279" s="94" t="s">
        <v>708</v>
      </c>
      <c r="BY279" s="33">
        <v>17535.400000000001</v>
      </c>
      <c r="BZ279" s="33">
        <v>16150.6</v>
      </c>
      <c r="CA279" s="18"/>
      <c r="CB279" s="18"/>
    </row>
    <row r="280" spans="72:80">
      <c r="BT280" s="18"/>
      <c r="BU280" s="18"/>
      <c r="BV280" s="18"/>
      <c r="BW280" s="18"/>
      <c r="BX280" s="18"/>
      <c r="BY280" s="18"/>
      <c r="BZ280" s="18"/>
      <c r="CA280" s="18"/>
      <c r="CB280" s="18"/>
    </row>
    <row r="281" spans="72:80">
      <c r="BT281" s="18"/>
      <c r="BU281" s="18"/>
      <c r="BV281" s="18"/>
      <c r="BW281" s="18"/>
      <c r="BX281" s="18"/>
      <c r="BY281" s="18"/>
      <c r="BZ281" s="18"/>
      <c r="CA281" s="18"/>
      <c r="CB281" s="18"/>
    </row>
    <row r="282" spans="72:80">
      <c r="BT282" s="18"/>
      <c r="BU282" s="18"/>
      <c r="BV282" s="18"/>
      <c r="BW282" s="18"/>
      <c r="BX282" s="18"/>
      <c r="BY282" s="18"/>
      <c r="BZ282" s="18"/>
      <c r="CA282" s="18"/>
      <c r="CB282" s="18"/>
    </row>
    <row r="283" spans="72:80">
      <c r="BT283" s="18"/>
      <c r="BU283" s="18"/>
      <c r="BV283" s="18"/>
      <c r="BW283" s="18"/>
      <c r="BX283" s="18"/>
      <c r="BY283" s="18"/>
      <c r="BZ283" s="18"/>
      <c r="CA283" s="18"/>
      <c r="CB283" s="18"/>
    </row>
    <row r="284" spans="72:80">
      <c r="BT284" s="18"/>
      <c r="BU284" s="18"/>
      <c r="BV284" s="18"/>
      <c r="BW284" s="18"/>
      <c r="BX284" s="18"/>
      <c r="BY284" s="18"/>
      <c r="BZ284" s="18"/>
      <c r="CA284" s="18"/>
      <c r="CB284" s="18"/>
    </row>
  </sheetData>
  <mergeCells count="14">
    <mergeCell ref="AZ103:BD103"/>
    <mergeCell ref="CA1:CB1"/>
    <mergeCell ref="AZ97:BD97"/>
    <mergeCell ref="AZ98:BD98"/>
    <mergeCell ref="AZ99:BD99"/>
    <mergeCell ref="AZ100:BD100"/>
    <mergeCell ref="AZ101:BD101"/>
    <mergeCell ref="AZ102:BD102"/>
    <mergeCell ref="AZ1:AZ2"/>
    <mergeCell ref="BC1:BD1"/>
    <mergeCell ref="BC2:BD2"/>
    <mergeCell ref="AZ94:BD94"/>
    <mergeCell ref="AZ95:BD95"/>
    <mergeCell ref="AZ96:BD96"/>
  </mergeCells>
  <hyperlinks>
    <hyperlink ref="F8" r:id="rId1"/>
    <hyperlink ref="BA3" r:id="rId2" tooltip="GDP values available at link" display="http://www.measuringworth.com/usgdp"/>
    <hyperlink ref="BA4" r:id="rId3" tooltip="GDP values available at link" display="http://www.measuringworth.com/usgdp"/>
    <hyperlink ref="BA5" r:id="rId4" tooltip="GDP values available at link" display="http://www.measuringworth.com/usgdp"/>
    <hyperlink ref="BA6" r:id="rId5" tooltip="GDP values available at link" display="http://www.measuringworth.com/usgdp"/>
    <hyperlink ref="BA7" r:id="rId6" tooltip="GDP values available at link" display="http://www.measuringworth.com/usgdp"/>
    <hyperlink ref="BA8" r:id="rId7" tooltip="GDP values available at link" display="http://www.measuringworth.com/usgdp"/>
    <hyperlink ref="BA9" r:id="rId8" tooltip="GDP values available at link" display="http://www.measuringworth.com/usgdp"/>
    <hyperlink ref="BA10" r:id="rId9" tooltip="GDP values available at link" display="http://www.measuringworth.com/usgdp"/>
    <hyperlink ref="BA11" r:id="rId10" tooltip="GDP values available at link" display="http://www.measuringworth.com/usgdp"/>
    <hyperlink ref="BA12" r:id="rId11" tooltip="GDP values available at link" display="http://www.measuringworth.com/usgdp"/>
    <hyperlink ref="AZ96" r:id="rId12" display="http://usgovernmentspending.blogspot.com/2014/04/gdp-go-sources.html"/>
    <hyperlink ref="AZ97" r:id="rId13" display="http://www.census.gov/compendia/statab/past_years.html"/>
    <hyperlink ref="AZ98" r:id="rId14" display="http://www.census.gov/compendia/statab/past_years.html"/>
    <hyperlink ref="AZ100" r:id="rId15" display="http://usgovernmentspending.blogspot.com/2014/04/gdp-go-sources.html"/>
    <hyperlink ref="AZ101" r:id="rId16" display="http://www.gpo.gov/fdsys/browse/collection.action?collectionCode=BUDGET&amp;browsePath=Fiscal+Year+2015&amp;searchPath=Fiscal+Year+2015&amp;leafLevelBrowse=false&amp;isCollapsed=false&amp;isOpen=true&amp;packageid=BUDGET-2015-TAB&amp;ycord=822"/>
    <hyperlink ref="AZ102" r:id="rId17" display="http://www.census.gov/govs/local/"/>
    <hyperlink ref="AZ103" r:id="rId18" display="http://usgovernmentspending.blogspot.com/2011/03/change-to-guesstimated-state-and-local.html"/>
  </hyperlinks>
  <pageMargins left="0.7" right="0.7" top="0.75" bottom="0.75" header="0.3" footer="0.3"/>
  <drawing r:id="rId19"/>
</worksheet>
</file>

<file path=xl/worksheets/sheet7.xml><?xml version="1.0" encoding="utf-8"?>
<worksheet xmlns="http://schemas.openxmlformats.org/spreadsheetml/2006/main" xmlns:r="http://schemas.openxmlformats.org/officeDocument/2006/relationships">
  <dimension ref="A1:F113"/>
  <sheetViews>
    <sheetView workbookViewId="0"/>
  </sheetViews>
  <sheetFormatPr defaultRowHeight="15"/>
  <cols>
    <col min="1" max="1" width="10.85546875" customWidth="1"/>
    <col min="2" max="2" width="19.42578125" customWidth="1"/>
  </cols>
  <sheetData>
    <row r="1" spans="1:6">
      <c r="A1" s="18" t="s">
        <v>719</v>
      </c>
      <c r="B1" s="18"/>
      <c r="C1" s="18"/>
      <c r="F1" s="52" t="s">
        <v>729</v>
      </c>
    </row>
    <row r="2" spans="1:6">
      <c r="A2" s="18" t="s">
        <v>720</v>
      </c>
      <c r="B2" s="18"/>
      <c r="C2" s="18"/>
    </row>
    <row r="3" spans="1:6">
      <c r="A3" s="18" t="s">
        <v>721</v>
      </c>
      <c r="B3" s="18"/>
      <c r="C3" s="18"/>
    </row>
    <row r="4" spans="1:6">
      <c r="A4" s="18" t="s">
        <v>722</v>
      </c>
      <c r="B4" s="18"/>
      <c r="C4" s="18"/>
    </row>
    <row r="5" spans="1:6">
      <c r="A5" s="18" t="s">
        <v>723</v>
      </c>
      <c r="B5" s="18"/>
      <c r="C5" s="18"/>
    </row>
    <row r="6" spans="1:6">
      <c r="A6" s="18" t="s">
        <v>724</v>
      </c>
      <c r="B6" s="18"/>
      <c r="C6" s="18"/>
    </row>
    <row r="7" spans="1:6">
      <c r="A7" s="18"/>
      <c r="B7" s="18"/>
      <c r="C7" s="18"/>
    </row>
    <row r="8" spans="1:6">
      <c r="A8" s="18" t="s">
        <v>725</v>
      </c>
      <c r="B8" s="97" t="s">
        <v>726</v>
      </c>
      <c r="C8" s="18"/>
    </row>
    <row r="9" spans="1:6">
      <c r="A9" s="18"/>
      <c r="B9" s="18"/>
      <c r="C9" s="18"/>
    </row>
    <row r="10" spans="1:6">
      <c r="A10" s="18" t="s">
        <v>727</v>
      </c>
      <c r="B10" s="18"/>
      <c r="C10" s="18"/>
    </row>
    <row r="11" spans="1:6">
      <c r="A11" s="18" t="s">
        <v>728</v>
      </c>
      <c r="B11" s="18" t="s">
        <v>725</v>
      </c>
      <c r="C11" s="18"/>
    </row>
    <row r="12" spans="1:6">
      <c r="A12" s="95">
        <v>10594</v>
      </c>
      <c r="B12" s="96">
        <v>103.8</v>
      </c>
      <c r="C12" s="18"/>
    </row>
    <row r="13" spans="1:6">
      <c r="A13" s="95">
        <v>10959</v>
      </c>
      <c r="B13" s="96">
        <v>92.6</v>
      </c>
      <c r="C13" s="18"/>
    </row>
    <row r="14" spans="1:6">
      <c r="A14" s="95">
        <v>11324</v>
      </c>
      <c r="B14" s="96">
        <v>76.7</v>
      </c>
      <c r="C14" s="18"/>
    </row>
    <row r="15" spans="1:6">
      <c r="A15" s="95">
        <v>11689</v>
      </c>
      <c r="B15" s="96">
        <v>59.3</v>
      </c>
      <c r="C15" s="18"/>
    </row>
    <row r="16" spans="1:6">
      <c r="A16" s="95">
        <v>12055</v>
      </c>
      <c r="B16" s="96">
        <v>56.7</v>
      </c>
      <c r="C16" s="18"/>
    </row>
    <row r="17" spans="1:3">
      <c r="A17" s="95">
        <v>12420</v>
      </c>
      <c r="B17" s="96">
        <v>66.400000000000006</v>
      </c>
      <c r="C17" s="18"/>
    </row>
    <row r="18" spans="1:3">
      <c r="A18" s="95">
        <v>12785</v>
      </c>
      <c r="B18" s="96">
        <v>74.5</v>
      </c>
      <c r="C18" s="18"/>
    </row>
    <row r="19" spans="1:3">
      <c r="A19" s="95">
        <v>13150</v>
      </c>
      <c r="B19" s="96">
        <v>83.7</v>
      </c>
      <c r="C19" s="18"/>
    </row>
    <row r="20" spans="1:3">
      <c r="A20" s="95">
        <v>13516</v>
      </c>
      <c r="B20" s="96">
        <v>93.1</v>
      </c>
      <c r="C20" s="18"/>
    </row>
    <row r="21" spans="1:3">
      <c r="A21" s="95">
        <v>13881</v>
      </c>
      <c r="B21" s="96">
        <v>86.7</v>
      </c>
      <c r="C21" s="18"/>
    </row>
    <row r="22" spans="1:3">
      <c r="A22" s="95">
        <v>14246</v>
      </c>
      <c r="B22" s="96">
        <v>92.2</v>
      </c>
      <c r="C22" s="18"/>
    </row>
    <row r="23" spans="1:3">
      <c r="A23" s="95">
        <v>14611</v>
      </c>
      <c r="B23" s="96">
        <v>101.9</v>
      </c>
      <c r="C23" s="18"/>
    </row>
    <row r="24" spans="1:3">
      <c r="A24" s="95">
        <v>14977</v>
      </c>
      <c r="B24" s="96">
        <v>129</v>
      </c>
      <c r="C24" s="18"/>
    </row>
    <row r="25" spans="1:3">
      <c r="A25" s="95">
        <v>15342</v>
      </c>
      <c r="B25" s="96">
        <v>166.9</v>
      </c>
      <c r="C25" s="18"/>
    </row>
    <row r="26" spans="1:3">
      <c r="A26" s="95">
        <v>15707</v>
      </c>
      <c r="B26" s="96">
        <v>205</v>
      </c>
      <c r="C26" s="18"/>
    </row>
    <row r="27" spans="1:3">
      <c r="A27" s="95">
        <v>16072</v>
      </c>
      <c r="B27" s="96">
        <v>222</v>
      </c>
      <c r="C27" s="18"/>
    </row>
    <row r="28" spans="1:3">
      <c r="A28" s="95">
        <v>16438</v>
      </c>
      <c r="B28" s="96">
        <v>224.3</v>
      </c>
      <c r="C28" s="18"/>
    </row>
    <row r="29" spans="1:3">
      <c r="A29" s="95">
        <v>16803</v>
      </c>
      <c r="B29" s="96">
        <v>226.6</v>
      </c>
      <c r="C29" s="18"/>
    </row>
    <row r="30" spans="1:3">
      <c r="A30" s="95">
        <v>17168</v>
      </c>
      <c r="B30" s="96">
        <v>247.1</v>
      </c>
      <c r="C30" s="18"/>
    </row>
    <row r="31" spans="1:3">
      <c r="A31" s="95">
        <v>17533</v>
      </c>
      <c r="B31" s="96">
        <v>275.10000000000002</v>
      </c>
      <c r="C31" s="18"/>
    </row>
    <row r="32" spans="1:3">
      <c r="A32" s="95">
        <v>17899</v>
      </c>
      <c r="B32" s="96">
        <v>271.10000000000002</v>
      </c>
      <c r="C32" s="18"/>
    </row>
    <row r="33" spans="1:3">
      <c r="A33" s="95">
        <v>18264</v>
      </c>
      <c r="B33" s="96">
        <v>298.89999999999998</v>
      </c>
      <c r="C33" s="18"/>
    </row>
    <row r="34" spans="1:3">
      <c r="A34" s="95">
        <v>18629</v>
      </c>
      <c r="B34" s="96">
        <v>343.9</v>
      </c>
      <c r="C34" s="18"/>
    </row>
    <row r="35" spans="1:3">
      <c r="A35" s="95">
        <v>18994</v>
      </c>
      <c r="B35" s="96">
        <v>365.2</v>
      </c>
      <c r="C35" s="18"/>
    </row>
    <row r="36" spans="1:3">
      <c r="A36" s="95">
        <v>19360</v>
      </c>
      <c r="B36" s="96">
        <v>386</v>
      </c>
      <c r="C36" s="18"/>
    </row>
    <row r="37" spans="1:3">
      <c r="A37" s="95">
        <v>19725</v>
      </c>
      <c r="B37" s="96">
        <v>388.3</v>
      </c>
      <c r="C37" s="18"/>
    </row>
    <row r="38" spans="1:3">
      <c r="A38" s="95">
        <v>20090</v>
      </c>
      <c r="B38" s="96">
        <v>424.1</v>
      </c>
      <c r="C38" s="18"/>
    </row>
    <row r="39" spans="1:3">
      <c r="A39" s="95">
        <v>20455</v>
      </c>
      <c r="B39" s="96">
        <v>452.2</v>
      </c>
      <c r="C39" s="18"/>
    </row>
    <row r="40" spans="1:3">
      <c r="A40" s="95">
        <v>20821</v>
      </c>
      <c r="B40" s="96">
        <v>475.2</v>
      </c>
      <c r="C40" s="18"/>
    </row>
    <row r="41" spans="1:3">
      <c r="A41" s="95">
        <v>21186</v>
      </c>
      <c r="B41" s="96">
        <v>481.4</v>
      </c>
      <c r="C41" s="18"/>
    </row>
    <row r="42" spans="1:3">
      <c r="A42" s="95">
        <v>21551</v>
      </c>
      <c r="B42" s="96">
        <v>522.29999999999995</v>
      </c>
      <c r="C42" s="18"/>
    </row>
    <row r="43" spans="1:3">
      <c r="A43" s="95">
        <v>21916</v>
      </c>
      <c r="B43" s="96">
        <v>544.6</v>
      </c>
      <c r="C43" s="18"/>
    </row>
    <row r="44" spans="1:3">
      <c r="A44" s="95">
        <v>22282</v>
      </c>
      <c r="B44" s="96">
        <v>564.29999999999995</v>
      </c>
      <c r="C44" s="18"/>
    </row>
    <row r="45" spans="1:3">
      <c r="A45" s="95">
        <v>22647</v>
      </c>
      <c r="B45" s="96">
        <v>605.20000000000005</v>
      </c>
      <c r="C45" s="18"/>
    </row>
    <row r="46" spans="1:3">
      <c r="A46" s="95">
        <v>23012</v>
      </c>
      <c r="B46" s="96">
        <v>640.1</v>
      </c>
      <c r="C46" s="18"/>
    </row>
    <row r="47" spans="1:3">
      <c r="A47" s="95">
        <v>23377</v>
      </c>
      <c r="B47" s="96">
        <v>685.8</v>
      </c>
      <c r="C47" s="18"/>
    </row>
    <row r="48" spans="1:3">
      <c r="A48" s="95">
        <v>23743</v>
      </c>
      <c r="B48" s="96">
        <v>743</v>
      </c>
      <c r="C48" s="18"/>
    </row>
    <row r="49" spans="1:3">
      <c r="A49" s="95">
        <v>24108</v>
      </c>
      <c r="B49" s="96">
        <v>809.9</v>
      </c>
      <c r="C49" s="18"/>
    </row>
    <row r="50" spans="1:3">
      <c r="A50" s="95">
        <v>24473</v>
      </c>
      <c r="B50" s="96">
        <v>858.3</v>
      </c>
      <c r="C50" s="18"/>
    </row>
    <row r="51" spans="1:3">
      <c r="A51" s="95">
        <v>24838</v>
      </c>
      <c r="B51" s="96">
        <v>939.3</v>
      </c>
      <c r="C51" s="18"/>
    </row>
    <row r="52" spans="1:3">
      <c r="A52" s="95">
        <v>25204</v>
      </c>
      <c r="B52" s="96">
        <v>1018.3</v>
      </c>
      <c r="C52" s="18"/>
    </row>
    <row r="53" spans="1:3">
      <c r="A53" s="95">
        <v>25569</v>
      </c>
      <c r="B53" s="96">
        <v>1070.5</v>
      </c>
      <c r="C53" s="18"/>
    </row>
    <row r="54" spans="1:3">
      <c r="A54" s="95">
        <v>25934</v>
      </c>
      <c r="B54" s="96">
        <v>1158.3</v>
      </c>
      <c r="C54" s="18"/>
    </row>
    <row r="55" spans="1:3">
      <c r="A55" s="95">
        <v>26299</v>
      </c>
      <c r="B55" s="96">
        <v>1275.3</v>
      </c>
      <c r="C55" s="18"/>
    </row>
    <row r="56" spans="1:3">
      <c r="A56" s="95">
        <v>26665</v>
      </c>
      <c r="B56" s="96">
        <v>1422.4</v>
      </c>
      <c r="C56" s="18"/>
    </row>
    <row r="57" spans="1:3">
      <c r="A57" s="95">
        <v>27030</v>
      </c>
      <c r="B57" s="96">
        <v>1541.4</v>
      </c>
      <c r="C57" s="18"/>
    </row>
    <row r="58" spans="1:3">
      <c r="A58" s="95">
        <v>27395</v>
      </c>
      <c r="B58" s="96">
        <v>1675.7</v>
      </c>
      <c r="C58" s="18"/>
    </row>
    <row r="59" spans="1:3">
      <c r="A59" s="95">
        <v>27760</v>
      </c>
      <c r="B59" s="96">
        <v>1857.1</v>
      </c>
      <c r="C59" s="18"/>
    </row>
    <row r="60" spans="1:3">
      <c r="A60" s="95">
        <v>28126</v>
      </c>
      <c r="B60" s="96">
        <v>2066.6999999999998</v>
      </c>
      <c r="C60" s="18"/>
    </row>
    <row r="61" spans="1:3">
      <c r="A61" s="95">
        <v>28491</v>
      </c>
      <c r="B61" s="96">
        <v>2333.4</v>
      </c>
      <c r="C61" s="18"/>
    </row>
    <row r="62" spans="1:3">
      <c r="A62" s="95">
        <v>28856</v>
      </c>
      <c r="B62" s="96">
        <v>2587.4</v>
      </c>
      <c r="C62" s="18"/>
    </row>
    <row r="63" spans="1:3">
      <c r="A63" s="95">
        <v>29221</v>
      </c>
      <c r="B63" s="96">
        <v>2818.6</v>
      </c>
      <c r="C63" s="18"/>
    </row>
    <row r="64" spans="1:3">
      <c r="A64" s="95">
        <v>29587</v>
      </c>
      <c r="B64" s="96">
        <v>3174.2</v>
      </c>
      <c r="C64" s="18"/>
    </row>
    <row r="65" spans="1:3">
      <c r="A65" s="95">
        <v>29952</v>
      </c>
      <c r="B65" s="96">
        <v>3338.2</v>
      </c>
      <c r="C65" s="18"/>
    </row>
    <row r="66" spans="1:3">
      <c r="A66" s="95">
        <v>30317</v>
      </c>
      <c r="B66" s="96">
        <v>3584</v>
      </c>
      <c r="C66" s="18"/>
    </row>
    <row r="67" spans="1:3">
      <c r="A67" s="95">
        <v>30682</v>
      </c>
      <c r="B67" s="96">
        <v>4002</v>
      </c>
      <c r="C67" s="18"/>
    </row>
    <row r="68" spans="1:3">
      <c r="A68" s="95">
        <v>31048</v>
      </c>
      <c r="B68" s="96">
        <v>4295.5</v>
      </c>
      <c r="C68" s="18"/>
    </row>
    <row r="69" spans="1:3">
      <c r="A69" s="95">
        <v>31413</v>
      </c>
      <c r="B69" s="96">
        <v>4513.3999999999996</v>
      </c>
      <c r="C69" s="18"/>
    </row>
    <row r="70" spans="1:3">
      <c r="A70" s="95">
        <v>31778</v>
      </c>
      <c r="B70" s="96">
        <v>4829.7</v>
      </c>
      <c r="C70" s="18"/>
    </row>
    <row r="71" spans="1:3">
      <c r="A71" s="95">
        <v>32143</v>
      </c>
      <c r="B71" s="96">
        <v>5253.1</v>
      </c>
      <c r="C71" s="18"/>
    </row>
    <row r="72" spans="1:3">
      <c r="A72" s="95">
        <v>32509</v>
      </c>
      <c r="B72" s="96">
        <v>5593.5</v>
      </c>
      <c r="C72" s="18"/>
    </row>
    <row r="73" spans="1:3">
      <c r="A73" s="95">
        <v>32874</v>
      </c>
      <c r="B73" s="96">
        <v>5888.2</v>
      </c>
      <c r="C73" s="18"/>
    </row>
    <row r="74" spans="1:3">
      <c r="A74" s="95">
        <v>33239</v>
      </c>
      <c r="B74" s="96">
        <v>6085.7</v>
      </c>
      <c r="C74" s="18"/>
    </row>
    <row r="75" spans="1:3">
      <c r="A75" s="95">
        <v>33604</v>
      </c>
      <c r="B75" s="96">
        <v>6428.4</v>
      </c>
      <c r="C75" s="18"/>
    </row>
    <row r="76" spans="1:3">
      <c r="A76" s="95">
        <v>33970</v>
      </c>
      <c r="B76" s="96">
        <v>6726.4</v>
      </c>
      <c r="C76" s="18"/>
    </row>
    <row r="77" spans="1:3">
      <c r="A77" s="95">
        <v>34335</v>
      </c>
      <c r="B77" s="96">
        <v>7171.9</v>
      </c>
      <c r="C77" s="18"/>
    </row>
    <row r="78" spans="1:3">
      <c r="A78" s="95">
        <v>34700</v>
      </c>
      <c r="B78" s="96">
        <v>7573.5</v>
      </c>
      <c r="C78" s="18"/>
    </row>
    <row r="79" spans="1:3">
      <c r="A79" s="95">
        <v>35065</v>
      </c>
      <c r="B79" s="96">
        <v>8043.6</v>
      </c>
      <c r="C79" s="18"/>
    </row>
    <row r="80" spans="1:3">
      <c r="A80" s="95">
        <v>35431</v>
      </c>
      <c r="B80" s="96">
        <v>8596.2000000000007</v>
      </c>
      <c r="C80" s="18"/>
    </row>
    <row r="81" spans="1:3">
      <c r="A81" s="95">
        <v>35796</v>
      </c>
      <c r="B81" s="96">
        <v>9149.2999999999993</v>
      </c>
      <c r="C81" s="18"/>
    </row>
    <row r="82" spans="1:3">
      <c r="A82" s="95">
        <v>36161</v>
      </c>
      <c r="B82" s="96">
        <v>9698.1</v>
      </c>
      <c r="C82" s="18"/>
    </row>
    <row r="83" spans="1:3">
      <c r="A83" s="95">
        <v>36526</v>
      </c>
      <c r="B83" s="96">
        <v>10384.299999999999</v>
      </c>
      <c r="C83" s="18"/>
    </row>
    <row r="84" spans="1:3">
      <c r="A84" s="95">
        <v>36892</v>
      </c>
      <c r="B84" s="96">
        <v>10736.8</v>
      </c>
      <c r="C84" s="18"/>
    </row>
    <row r="85" spans="1:3">
      <c r="A85" s="95">
        <v>37257</v>
      </c>
      <c r="B85" s="96">
        <v>11050.3</v>
      </c>
      <c r="C85" s="18"/>
    </row>
    <row r="86" spans="1:3">
      <c r="A86" s="95">
        <v>37622</v>
      </c>
      <c r="B86" s="96">
        <v>11524.3</v>
      </c>
      <c r="C86" s="18"/>
    </row>
    <row r="87" spans="1:3">
      <c r="A87" s="95">
        <v>37987</v>
      </c>
      <c r="B87" s="96">
        <v>12283.5</v>
      </c>
      <c r="C87" s="18"/>
    </row>
    <row r="88" spans="1:3">
      <c r="A88" s="95">
        <v>38353</v>
      </c>
      <c r="B88" s="96">
        <v>13129.2</v>
      </c>
      <c r="C88" s="18"/>
    </row>
    <row r="89" spans="1:3">
      <c r="A89" s="95">
        <v>38718</v>
      </c>
      <c r="B89" s="96">
        <v>14073.2</v>
      </c>
      <c r="C89" s="18"/>
    </row>
    <row r="90" spans="1:3">
      <c r="A90" s="95">
        <v>39083</v>
      </c>
      <c r="B90" s="96">
        <v>14460.1</v>
      </c>
      <c r="C90" s="18"/>
    </row>
    <row r="91" spans="1:3">
      <c r="A91" s="95">
        <v>39448</v>
      </c>
      <c r="B91" s="96">
        <v>14619.2</v>
      </c>
      <c r="C91" s="18"/>
    </row>
    <row r="92" spans="1:3">
      <c r="A92" s="95">
        <v>39814</v>
      </c>
      <c r="B92" s="96">
        <v>14343.4</v>
      </c>
      <c r="C92" s="18"/>
    </row>
    <row r="93" spans="1:3">
      <c r="A93" s="95">
        <v>40179</v>
      </c>
      <c r="B93" s="96">
        <v>14915.2</v>
      </c>
      <c r="C93" s="18"/>
    </row>
    <row r="94" spans="1:3">
      <c r="A94" s="95">
        <v>40544</v>
      </c>
      <c r="B94" s="96">
        <v>15556.3</v>
      </c>
      <c r="C94" s="18"/>
    </row>
    <row r="95" spans="1:3">
      <c r="A95" s="95">
        <v>40909</v>
      </c>
      <c r="B95" s="96">
        <v>16372.3</v>
      </c>
      <c r="C95" s="18"/>
    </row>
    <row r="96" spans="1:3">
      <c r="A96" s="95">
        <v>41275</v>
      </c>
      <c r="B96" s="96">
        <v>16980</v>
      </c>
      <c r="C96" s="18"/>
    </row>
    <row r="97" spans="1:3">
      <c r="A97" s="18"/>
      <c r="B97" s="18"/>
      <c r="C97" s="18"/>
    </row>
    <row r="98" spans="1:3">
      <c r="A98" s="18"/>
      <c r="B98" s="93">
        <f>MAX(B12:B96)</f>
        <v>16980</v>
      </c>
      <c r="C98" s="18"/>
    </row>
    <row r="99" spans="1:3">
      <c r="A99" s="18"/>
      <c r="B99" s="18"/>
      <c r="C99" s="18"/>
    </row>
    <row r="100" spans="1:3">
      <c r="A100" s="18"/>
      <c r="B100" s="18"/>
      <c r="C100" s="18"/>
    </row>
    <row r="101" spans="1:3">
      <c r="A101" s="18"/>
      <c r="B101" s="18"/>
      <c r="C101" s="18"/>
    </row>
    <row r="102" spans="1:3">
      <c r="A102" s="18"/>
      <c r="B102" s="18"/>
      <c r="C102" s="18"/>
    </row>
    <row r="103" spans="1:3">
      <c r="A103" s="18"/>
      <c r="B103" s="18"/>
      <c r="C103" s="18"/>
    </row>
    <row r="104" spans="1:3">
      <c r="A104" s="18"/>
      <c r="B104" s="18"/>
      <c r="C104" s="18"/>
    </row>
    <row r="105" spans="1:3">
      <c r="A105" s="18"/>
      <c r="B105" s="18"/>
      <c r="C105" s="18"/>
    </row>
    <row r="106" spans="1:3">
      <c r="A106" s="18"/>
      <c r="B106" s="18"/>
      <c r="C106" s="18"/>
    </row>
    <row r="107" spans="1:3">
      <c r="A107" s="18"/>
      <c r="B107" s="18"/>
      <c r="C107" s="18"/>
    </row>
    <row r="108" spans="1:3">
      <c r="A108" s="18"/>
      <c r="B108" s="18"/>
      <c r="C108" s="18"/>
    </row>
    <row r="109" spans="1:3">
      <c r="A109" s="18"/>
      <c r="B109" s="18"/>
      <c r="C109" s="18"/>
    </row>
    <row r="110" spans="1:3">
      <c r="A110" s="18"/>
      <c r="B110" s="18"/>
      <c r="C110" s="18"/>
    </row>
    <row r="111" spans="1:3">
      <c r="A111" s="18"/>
      <c r="B111" s="18"/>
      <c r="C111" s="18"/>
    </row>
    <row r="112" spans="1:3">
      <c r="A112" s="18"/>
      <c r="B112" s="18"/>
      <c r="C112" s="18"/>
    </row>
    <row r="113" spans="1:3">
      <c r="A113" s="18"/>
      <c r="B113" s="18"/>
      <c r="C113" s="18"/>
    </row>
  </sheetData>
  <hyperlinks>
    <hyperlink ref="F1"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O212"/>
  <sheetViews>
    <sheetView topLeftCell="A94" workbookViewId="0">
      <selection activeCell="B114" sqref="B114"/>
    </sheetView>
  </sheetViews>
  <sheetFormatPr defaultRowHeight="15"/>
  <cols>
    <col min="2" max="2" width="28.7109375" customWidth="1"/>
    <col min="3" max="3" width="30.7109375" customWidth="1"/>
    <col min="4" max="4" width="24" customWidth="1"/>
    <col min="5" max="5" width="22.85546875" customWidth="1"/>
    <col min="11" max="11" width="21" customWidth="1"/>
  </cols>
  <sheetData>
    <row r="1" spans="1:15">
      <c r="A1" s="18" t="s">
        <v>158</v>
      </c>
      <c r="O1" t="s">
        <v>739</v>
      </c>
    </row>
    <row r="2" spans="1:15">
      <c r="O2" t="s">
        <v>740</v>
      </c>
    </row>
    <row r="3" spans="1:15">
      <c r="A3" s="97" t="s">
        <v>709</v>
      </c>
      <c r="B3" s="97">
        <v>1210101</v>
      </c>
      <c r="C3" s="97">
        <v>1210201</v>
      </c>
      <c r="D3" s="97">
        <v>1210301</v>
      </c>
      <c r="E3" s="18">
        <v>6310701</v>
      </c>
      <c r="I3">
        <v>1210101</v>
      </c>
      <c r="J3">
        <v>1210201</v>
      </c>
      <c r="K3">
        <v>1210301</v>
      </c>
      <c r="L3">
        <v>6310701</v>
      </c>
    </row>
    <row r="4" spans="1:15">
      <c r="A4" s="97"/>
      <c r="B4" s="97" t="s">
        <v>741</v>
      </c>
      <c r="C4" s="97" t="s">
        <v>744</v>
      </c>
      <c r="D4" s="97" t="s">
        <v>745</v>
      </c>
      <c r="E4" s="97" t="s">
        <v>746</v>
      </c>
      <c r="I4" s="97" t="s">
        <v>741</v>
      </c>
      <c r="J4" s="97" t="s">
        <v>744</v>
      </c>
      <c r="K4" s="97" t="s">
        <v>745</v>
      </c>
      <c r="L4" s="97" t="s">
        <v>746</v>
      </c>
    </row>
    <row r="5" spans="1:15">
      <c r="A5" s="97" t="s">
        <v>711</v>
      </c>
      <c r="B5" s="97" t="s">
        <v>742</v>
      </c>
      <c r="C5" s="97" t="s">
        <v>742</v>
      </c>
      <c r="D5" s="97" t="s">
        <v>742</v>
      </c>
      <c r="E5" s="97" t="s">
        <v>742</v>
      </c>
      <c r="I5" t="s">
        <v>742</v>
      </c>
      <c r="J5" t="s">
        <v>742</v>
      </c>
      <c r="K5" t="s">
        <v>742</v>
      </c>
      <c r="L5" t="s">
        <v>742</v>
      </c>
    </row>
    <row r="6" spans="1:15">
      <c r="A6" s="97" t="s">
        <v>713</v>
      </c>
      <c r="B6" s="98" t="s">
        <v>743</v>
      </c>
      <c r="C6" s="97" t="s">
        <v>743</v>
      </c>
      <c r="D6" s="97" t="s">
        <v>743</v>
      </c>
      <c r="E6" s="97" t="s">
        <v>743</v>
      </c>
      <c r="I6" t="s">
        <v>743</v>
      </c>
      <c r="J6" t="s">
        <v>743</v>
      </c>
      <c r="K6" t="s">
        <v>743</v>
      </c>
      <c r="L6" t="s">
        <v>743</v>
      </c>
    </row>
    <row r="7" spans="1:15">
      <c r="A7" s="97">
        <v>1917</v>
      </c>
      <c r="B7" s="97">
        <v>40.51</v>
      </c>
      <c r="C7" s="97">
        <v>30.64</v>
      </c>
      <c r="D7" s="97">
        <v>17.739999999999998</v>
      </c>
      <c r="E7" s="18">
        <f>100-B7</f>
        <v>59.49</v>
      </c>
      <c r="I7" s="22">
        <f>B7/100</f>
        <v>0.40509999999999996</v>
      </c>
      <c r="J7" s="22">
        <f>C7/100</f>
        <v>0.30640000000000001</v>
      </c>
      <c r="K7" s="22">
        <f>D7/100</f>
        <v>0.17739999999999997</v>
      </c>
      <c r="L7" s="22">
        <f>E7/100</f>
        <v>0.59489999999999998</v>
      </c>
    </row>
    <row r="8" spans="1:15">
      <c r="A8" s="97">
        <v>1918</v>
      </c>
      <c r="B8" s="97">
        <v>40.11</v>
      </c>
      <c r="C8" s="97">
        <v>29.49</v>
      </c>
      <c r="D8" s="97">
        <v>15.96</v>
      </c>
      <c r="E8" s="97">
        <f t="shared" ref="E8:E71" si="0">100-B8</f>
        <v>59.89</v>
      </c>
      <c r="I8" s="22">
        <f t="shared" ref="I8:I71" si="1">B8/100</f>
        <v>0.40110000000000001</v>
      </c>
      <c r="J8" s="22">
        <f t="shared" ref="J8:J71" si="2">C8/100</f>
        <v>0.2949</v>
      </c>
      <c r="K8" s="22">
        <f t="shared" ref="K8:K71" si="3">D8/100</f>
        <v>0.15960000000000002</v>
      </c>
      <c r="L8" s="22">
        <f t="shared" ref="L8:L71" si="4">E8/100</f>
        <v>0.59889999999999999</v>
      </c>
    </row>
    <row r="9" spans="1:15">
      <c r="A9" s="97">
        <v>1919</v>
      </c>
      <c r="B9" s="97">
        <v>40.32</v>
      </c>
      <c r="C9" s="97">
        <v>30.17</v>
      </c>
      <c r="D9" s="97">
        <v>16.41</v>
      </c>
      <c r="E9" s="97">
        <f t="shared" si="0"/>
        <v>59.68</v>
      </c>
      <c r="I9" s="22">
        <f t="shared" si="1"/>
        <v>0.4032</v>
      </c>
      <c r="J9" s="22">
        <f t="shared" si="2"/>
        <v>0.30170000000000002</v>
      </c>
      <c r="K9" s="22">
        <f t="shared" si="3"/>
        <v>0.1641</v>
      </c>
      <c r="L9" s="22">
        <f t="shared" si="4"/>
        <v>0.5968</v>
      </c>
    </row>
    <row r="10" spans="1:15">
      <c r="A10" s="97">
        <v>1920</v>
      </c>
      <c r="B10" s="97">
        <v>39.01</v>
      </c>
      <c r="C10" s="97">
        <v>28.32</v>
      </c>
      <c r="D10" s="97">
        <v>14.83</v>
      </c>
      <c r="E10" s="97">
        <f t="shared" si="0"/>
        <v>60.99</v>
      </c>
      <c r="I10" s="22">
        <f t="shared" si="1"/>
        <v>0.3901</v>
      </c>
      <c r="J10" s="22">
        <f t="shared" si="2"/>
        <v>0.28320000000000001</v>
      </c>
      <c r="K10" s="22">
        <f t="shared" si="3"/>
        <v>0.14829999999999999</v>
      </c>
      <c r="L10" s="22">
        <f t="shared" si="4"/>
        <v>0.6099</v>
      </c>
    </row>
    <row r="11" spans="1:15">
      <c r="A11" s="97">
        <v>1921</v>
      </c>
      <c r="B11" s="97">
        <v>43.18</v>
      </c>
      <c r="C11" s="97">
        <v>30.8</v>
      </c>
      <c r="D11" s="97">
        <v>15.64</v>
      </c>
      <c r="E11" s="97">
        <f t="shared" si="0"/>
        <v>56.82</v>
      </c>
      <c r="I11" s="22">
        <f t="shared" si="1"/>
        <v>0.43180000000000002</v>
      </c>
      <c r="J11" s="22">
        <f t="shared" si="2"/>
        <v>0.308</v>
      </c>
      <c r="K11" s="22">
        <f t="shared" si="3"/>
        <v>0.15640000000000001</v>
      </c>
      <c r="L11" s="22">
        <f t="shared" si="4"/>
        <v>0.56820000000000004</v>
      </c>
    </row>
    <row r="12" spans="1:15">
      <c r="A12" s="97">
        <v>1922</v>
      </c>
      <c r="B12" s="97">
        <v>43.72</v>
      </c>
      <c r="C12" s="97">
        <v>31.94</v>
      </c>
      <c r="D12" s="97">
        <v>17.059999999999999</v>
      </c>
      <c r="E12" s="97">
        <f t="shared" si="0"/>
        <v>56.28</v>
      </c>
      <c r="I12" s="22">
        <f t="shared" si="1"/>
        <v>0.43719999999999998</v>
      </c>
      <c r="J12" s="22">
        <f t="shared" si="2"/>
        <v>0.31940000000000002</v>
      </c>
      <c r="K12" s="22">
        <f t="shared" si="3"/>
        <v>0.17059999999999997</v>
      </c>
      <c r="L12" s="22">
        <f t="shared" si="4"/>
        <v>0.56279999999999997</v>
      </c>
    </row>
    <row r="13" spans="1:15">
      <c r="A13" s="97">
        <v>1923</v>
      </c>
      <c r="B13" s="97">
        <v>41.46</v>
      </c>
      <c r="C13" s="97">
        <v>29.78</v>
      </c>
      <c r="D13" s="97">
        <v>15.64</v>
      </c>
      <c r="E13" s="97">
        <f t="shared" si="0"/>
        <v>58.54</v>
      </c>
      <c r="I13" s="22">
        <f t="shared" si="1"/>
        <v>0.41460000000000002</v>
      </c>
      <c r="J13" s="22">
        <f t="shared" si="2"/>
        <v>0.29780000000000001</v>
      </c>
      <c r="K13" s="22">
        <f t="shared" si="3"/>
        <v>0.15640000000000001</v>
      </c>
      <c r="L13" s="22">
        <f t="shared" si="4"/>
        <v>0.58540000000000003</v>
      </c>
    </row>
    <row r="14" spans="1:15">
      <c r="A14" s="97">
        <v>1924</v>
      </c>
      <c r="B14" s="97">
        <v>44.41</v>
      </c>
      <c r="C14" s="97">
        <v>32.11</v>
      </c>
      <c r="D14" s="97">
        <v>17.420000000000002</v>
      </c>
      <c r="E14" s="97">
        <f t="shared" si="0"/>
        <v>55.59</v>
      </c>
      <c r="I14" s="22">
        <f t="shared" si="1"/>
        <v>0.44409999999999994</v>
      </c>
      <c r="J14" s="22">
        <f t="shared" si="2"/>
        <v>0.3211</v>
      </c>
      <c r="K14" s="22">
        <f t="shared" si="3"/>
        <v>0.17420000000000002</v>
      </c>
      <c r="L14" s="22">
        <f t="shared" si="4"/>
        <v>0.55590000000000006</v>
      </c>
    </row>
    <row r="15" spans="1:15">
      <c r="A15" s="97">
        <v>1925</v>
      </c>
      <c r="B15" s="97">
        <v>46.35</v>
      </c>
      <c r="C15" s="97">
        <v>35.01</v>
      </c>
      <c r="D15" s="97">
        <v>20.239999999999998</v>
      </c>
      <c r="E15" s="97">
        <f t="shared" si="0"/>
        <v>53.65</v>
      </c>
      <c r="I15" s="22">
        <f t="shared" si="1"/>
        <v>0.46350000000000002</v>
      </c>
      <c r="J15" s="22">
        <f t="shared" si="2"/>
        <v>0.35009999999999997</v>
      </c>
      <c r="K15" s="22">
        <f t="shared" si="3"/>
        <v>0.2024</v>
      </c>
      <c r="L15" s="22">
        <f t="shared" si="4"/>
        <v>0.53649999999999998</v>
      </c>
    </row>
    <row r="16" spans="1:15">
      <c r="A16" s="97">
        <v>1926</v>
      </c>
      <c r="B16" s="97">
        <v>45.71</v>
      </c>
      <c r="C16" s="97">
        <v>34.61</v>
      </c>
      <c r="D16" s="97">
        <v>19.91</v>
      </c>
      <c r="E16" s="97">
        <f t="shared" si="0"/>
        <v>54.29</v>
      </c>
      <c r="I16" s="22">
        <f t="shared" si="1"/>
        <v>0.45710000000000001</v>
      </c>
      <c r="J16" s="22">
        <f t="shared" si="2"/>
        <v>0.34610000000000002</v>
      </c>
      <c r="K16" s="22">
        <f t="shared" si="3"/>
        <v>0.1991</v>
      </c>
      <c r="L16" s="22">
        <f t="shared" si="4"/>
        <v>0.54289999999999994</v>
      </c>
    </row>
    <row r="17" spans="1:12">
      <c r="A17" s="97">
        <v>1927</v>
      </c>
      <c r="B17" s="97">
        <v>46.67</v>
      </c>
      <c r="C17" s="97">
        <v>35.69</v>
      </c>
      <c r="D17" s="97">
        <v>21.03</v>
      </c>
      <c r="E17" s="97">
        <f t="shared" si="0"/>
        <v>53.33</v>
      </c>
      <c r="I17" s="22">
        <f t="shared" si="1"/>
        <v>0.4667</v>
      </c>
      <c r="J17" s="22">
        <f t="shared" si="2"/>
        <v>0.3569</v>
      </c>
      <c r="K17" s="22">
        <f t="shared" si="3"/>
        <v>0.21030000000000001</v>
      </c>
      <c r="L17" s="22">
        <f t="shared" si="4"/>
        <v>0.5333</v>
      </c>
    </row>
    <row r="18" spans="1:12">
      <c r="A18" s="97">
        <v>1928</v>
      </c>
      <c r="B18" s="97">
        <v>49.29</v>
      </c>
      <c r="C18" s="97">
        <v>38.56</v>
      </c>
      <c r="D18" s="97">
        <v>23.94</v>
      </c>
      <c r="E18" s="97">
        <f t="shared" si="0"/>
        <v>50.71</v>
      </c>
      <c r="I18" s="22">
        <f t="shared" si="1"/>
        <v>0.4929</v>
      </c>
      <c r="J18" s="22">
        <f t="shared" si="2"/>
        <v>0.3856</v>
      </c>
      <c r="K18" s="22">
        <f t="shared" si="3"/>
        <v>0.2394</v>
      </c>
      <c r="L18" s="22">
        <f t="shared" si="4"/>
        <v>0.5071</v>
      </c>
    </row>
    <row r="19" spans="1:12">
      <c r="A19" s="97">
        <v>1929</v>
      </c>
      <c r="B19" s="97">
        <v>46.71</v>
      </c>
      <c r="C19" s="97">
        <v>36.479999999999997</v>
      </c>
      <c r="D19" s="97">
        <v>22.35</v>
      </c>
      <c r="E19" s="97">
        <f t="shared" si="0"/>
        <v>53.29</v>
      </c>
      <c r="I19" s="22">
        <f t="shared" si="1"/>
        <v>0.46710000000000002</v>
      </c>
      <c r="J19" s="22">
        <f t="shared" si="2"/>
        <v>0.36479999999999996</v>
      </c>
      <c r="K19" s="22">
        <f t="shared" si="3"/>
        <v>0.2235</v>
      </c>
      <c r="L19" s="22">
        <f t="shared" si="4"/>
        <v>0.53290000000000004</v>
      </c>
    </row>
    <row r="20" spans="1:12">
      <c r="A20" s="97">
        <v>1930</v>
      </c>
      <c r="B20" s="97">
        <v>43.87</v>
      </c>
      <c r="C20" s="97">
        <v>32.06</v>
      </c>
      <c r="D20" s="97">
        <v>17.22</v>
      </c>
      <c r="E20" s="97">
        <f t="shared" si="0"/>
        <v>56.13</v>
      </c>
      <c r="I20" s="22">
        <f t="shared" si="1"/>
        <v>0.43869999999999998</v>
      </c>
      <c r="J20" s="22">
        <f t="shared" si="2"/>
        <v>0.3206</v>
      </c>
      <c r="K20" s="22">
        <f t="shared" si="3"/>
        <v>0.17219999999999999</v>
      </c>
      <c r="L20" s="22">
        <f t="shared" si="4"/>
        <v>0.56130000000000002</v>
      </c>
    </row>
    <row r="21" spans="1:12">
      <c r="A21" s="97">
        <v>1931</v>
      </c>
      <c r="B21" s="97">
        <v>44.54</v>
      </c>
      <c r="C21" s="97">
        <v>31.23</v>
      </c>
      <c r="D21" s="97">
        <v>15.5</v>
      </c>
      <c r="E21" s="97">
        <f t="shared" si="0"/>
        <v>55.46</v>
      </c>
      <c r="I21" s="22">
        <f t="shared" si="1"/>
        <v>0.44540000000000002</v>
      </c>
      <c r="J21" s="22">
        <f t="shared" si="2"/>
        <v>0.31230000000000002</v>
      </c>
      <c r="K21" s="22">
        <f t="shared" si="3"/>
        <v>0.155</v>
      </c>
      <c r="L21" s="22">
        <f t="shared" si="4"/>
        <v>0.55459999999999998</v>
      </c>
    </row>
    <row r="22" spans="1:12">
      <c r="A22" s="97">
        <v>1932</v>
      </c>
      <c r="B22" s="97">
        <v>46.37</v>
      </c>
      <c r="C22" s="97">
        <v>32.67</v>
      </c>
      <c r="D22" s="97">
        <v>15.56</v>
      </c>
      <c r="E22" s="97">
        <f t="shared" si="0"/>
        <v>53.63</v>
      </c>
      <c r="I22" s="22">
        <f t="shared" si="1"/>
        <v>0.4637</v>
      </c>
      <c r="J22" s="22">
        <f t="shared" si="2"/>
        <v>0.32669999999999999</v>
      </c>
      <c r="K22" s="22">
        <f t="shared" si="3"/>
        <v>0.15560000000000002</v>
      </c>
      <c r="L22" s="22">
        <f t="shared" si="4"/>
        <v>0.5363</v>
      </c>
    </row>
    <row r="23" spans="1:12">
      <c r="A23" s="97">
        <v>1933</v>
      </c>
      <c r="B23" s="97">
        <v>45.6</v>
      </c>
      <c r="C23" s="97">
        <v>33.19</v>
      </c>
      <c r="D23" s="97">
        <v>16.46</v>
      </c>
      <c r="E23" s="97">
        <f t="shared" si="0"/>
        <v>54.4</v>
      </c>
      <c r="I23" s="22">
        <f t="shared" si="1"/>
        <v>0.45600000000000002</v>
      </c>
      <c r="J23" s="22">
        <f t="shared" si="2"/>
        <v>0.33189999999999997</v>
      </c>
      <c r="K23" s="22">
        <f t="shared" si="3"/>
        <v>0.1646</v>
      </c>
      <c r="L23" s="22">
        <f t="shared" si="4"/>
        <v>0.54400000000000004</v>
      </c>
    </row>
    <row r="24" spans="1:12">
      <c r="A24" s="97">
        <v>1934</v>
      </c>
      <c r="B24" s="97">
        <v>45.78</v>
      </c>
      <c r="C24" s="97">
        <v>33.71</v>
      </c>
      <c r="D24" s="97">
        <v>16.399999999999999</v>
      </c>
      <c r="E24" s="97">
        <f t="shared" si="0"/>
        <v>54.22</v>
      </c>
      <c r="I24" s="22">
        <f t="shared" si="1"/>
        <v>0.45779999999999998</v>
      </c>
      <c r="J24" s="22">
        <f t="shared" si="2"/>
        <v>0.33710000000000001</v>
      </c>
      <c r="K24" s="22">
        <f t="shared" si="3"/>
        <v>0.16399999999999998</v>
      </c>
      <c r="L24" s="22">
        <f t="shared" si="4"/>
        <v>0.54220000000000002</v>
      </c>
    </row>
    <row r="25" spans="1:12">
      <c r="A25" s="97">
        <v>1935</v>
      </c>
      <c r="B25" s="97">
        <v>44.49</v>
      </c>
      <c r="C25" s="97">
        <v>32.28</v>
      </c>
      <c r="D25" s="97">
        <v>16.68</v>
      </c>
      <c r="E25" s="97">
        <f t="shared" si="0"/>
        <v>55.51</v>
      </c>
      <c r="I25" s="22">
        <f t="shared" si="1"/>
        <v>0.44490000000000002</v>
      </c>
      <c r="J25" s="22">
        <f t="shared" si="2"/>
        <v>0.32280000000000003</v>
      </c>
      <c r="K25" s="22">
        <f t="shared" si="3"/>
        <v>0.1668</v>
      </c>
      <c r="L25" s="22">
        <f t="shared" si="4"/>
        <v>0.55509999999999993</v>
      </c>
    </row>
    <row r="26" spans="1:12">
      <c r="A26" s="97">
        <v>1936</v>
      </c>
      <c r="B26" s="97">
        <v>46.59</v>
      </c>
      <c r="C26" s="97">
        <v>34.64</v>
      </c>
      <c r="D26" s="97">
        <v>19.29</v>
      </c>
      <c r="E26" s="97">
        <f t="shared" si="0"/>
        <v>53.41</v>
      </c>
      <c r="I26" s="22">
        <f t="shared" si="1"/>
        <v>0.46590000000000004</v>
      </c>
      <c r="J26" s="22">
        <f t="shared" si="2"/>
        <v>0.34639999999999999</v>
      </c>
      <c r="K26" s="22">
        <f t="shared" si="3"/>
        <v>0.19289999999999999</v>
      </c>
      <c r="L26" s="22">
        <f t="shared" si="4"/>
        <v>0.53410000000000002</v>
      </c>
    </row>
    <row r="27" spans="1:12">
      <c r="A27" s="97">
        <v>1937</v>
      </c>
      <c r="B27" s="97">
        <v>44.23</v>
      </c>
      <c r="C27" s="97">
        <v>32.270000000000003</v>
      </c>
      <c r="D27" s="97">
        <v>17.149999999999999</v>
      </c>
      <c r="E27" s="97">
        <f t="shared" si="0"/>
        <v>55.77</v>
      </c>
      <c r="I27" s="22">
        <f t="shared" si="1"/>
        <v>0.44229999999999997</v>
      </c>
      <c r="J27" s="22">
        <f t="shared" si="2"/>
        <v>0.32270000000000004</v>
      </c>
      <c r="K27" s="22">
        <f t="shared" si="3"/>
        <v>0.17149999999999999</v>
      </c>
      <c r="L27" s="22">
        <f t="shared" si="4"/>
        <v>0.55770000000000008</v>
      </c>
    </row>
    <row r="28" spans="1:12">
      <c r="A28" s="97">
        <v>1938</v>
      </c>
      <c r="B28" s="97">
        <v>44.07</v>
      </c>
      <c r="C28" s="97">
        <v>31.34</v>
      </c>
      <c r="D28" s="97">
        <v>15.75</v>
      </c>
      <c r="E28" s="97">
        <f t="shared" si="0"/>
        <v>55.93</v>
      </c>
      <c r="I28" s="22">
        <f t="shared" si="1"/>
        <v>0.44069999999999998</v>
      </c>
      <c r="J28" s="22">
        <f t="shared" si="2"/>
        <v>0.31340000000000001</v>
      </c>
      <c r="K28" s="22">
        <f t="shared" si="3"/>
        <v>0.1575</v>
      </c>
      <c r="L28" s="22">
        <f t="shared" si="4"/>
        <v>0.55930000000000002</v>
      </c>
    </row>
    <row r="29" spans="1:12">
      <c r="A29" s="97">
        <v>1939</v>
      </c>
      <c r="B29" s="97">
        <v>45.52</v>
      </c>
      <c r="C29" s="97">
        <v>32.28</v>
      </c>
      <c r="D29" s="97">
        <v>16.18</v>
      </c>
      <c r="E29" s="97">
        <f t="shared" si="0"/>
        <v>54.48</v>
      </c>
      <c r="I29" s="22">
        <f t="shared" si="1"/>
        <v>0.45520000000000005</v>
      </c>
      <c r="J29" s="22">
        <f t="shared" si="2"/>
        <v>0.32280000000000003</v>
      </c>
      <c r="K29" s="22">
        <f t="shared" si="3"/>
        <v>0.1618</v>
      </c>
      <c r="L29" s="22">
        <f t="shared" si="4"/>
        <v>0.54479999999999995</v>
      </c>
    </row>
    <row r="30" spans="1:12">
      <c r="A30" s="97">
        <v>1940</v>
      </c>
      <c r="B30" s="97">
        <v>45.29</v>
      </c>
      <c r="C30" s="97">
        <v>32.22</v>
      </c>
      <c r="D30" s="97">
        <v>16.48</v>
      </c>
      <c r="E30" s="97">
        <f t="shared" si="0"/>
        <v>54.71</v>
      </c>
      <c r="I30" s="22">
        <f t="shared" si="1"/>
        <v>0.45289999999999997</v>
      </c>
      <c r="J30" s="22">
        <f t="shared" si="2"/>
        <v>0.32219999999999999</v>
      </c>
      <c r="K30" s="22">
        <f t="shared" si="3"/>
        <v>0.1648</v>
      </c>
      <c r="L30" s="22">
        <f t="shared" si="4"/>
        <v>0.54710000000000003</v>
      </c>
    </row>
    <row r="31" spans="1:12">
      <c r="A31" s="97">
        <v>1941</v>
      </c>
      <c r="B31" s="97">
        <v>41.93</v>
      </c>
      <c r="C31" s="97">
        <v>29.99</v>
      </c>
      <c r="D31" s="97">
        <v>15.79</v>
      </c>
      <c r="E31" s="97">
        <f t="shared" si="0"/>
        <v>58.07</v>
      </c>
      <c r="I31" s="22">
        <f t="shared" si="1"/>
        <v>0.41930000000000001</v>
      </c>
      <c r="J31" s="22">
        <f t="shared" si="2"/>
        <v>0.2999</v>
      </c>
      <c r="K31" s="22">
        <f t="shared" si="3"/>
        <v>0.15789999999999998</v>
      </c>
      <c r="L31" s="22">
        <f t="shared" si="4"/>
        <v>0.58069999999999999</v>
      </c>
    </row>
    <row r="32" spans="1:12">
      <c r="A32" s="97">
        <v>1942</v>
      </c>
      <c r="B32" s="97">
        <v>36.130000000000003</v>
      </c>
      <c r="C32" s="97">
        <v>25.8</v>
      </c>
      <c r="D32" s="97">
        <v>13.43</v>
      </c>
      <c r="E32" s="97">
        <f t="shared" si="0"/>
        <v>63.87</v>
      </c>
      <c r="I32" s="22">
        <f t="shared" si="1"/>
        <v>0.36130000000000001</v>
      </c>
      <c r="J32" s="22">
        <f t="shared" si="2"/>
        <v>0.25800000000000001</v>
      </c>
      <c r="K32" s="22">
        <f t="shared" si="3"/>
        <v>0.1343</v>
      </c>
      <c r="L32" s="22">
        <f t="shared" si="4"/>
        <v>0.63869999999999993</v>
      </c>
    </row>
    <row r="33" spans="1:12">
      <c r="A33" s="97">
        <v>1943</v>
      </c>
      <c r="B33" s="97">
        <v>33.69</v>
      </c>
      <c r="C33" s="97">
        <v>24.08</v>
      </c>
      <c r="D33" s="97">
        <v>12.31</v>
      </c>
      <c r="E33" s="97">
        <f t="shared" si="0"/>
        <v>66.31</v>
      </c>
      <c r="I33" s="22">
        <f t="shared" si="1"/>
        <v>0.33689999999999998</v>
      </c>
      <c r="J33" s="22">
        <f t="shared" si="2"/>
        <v>0.24079999999999999</v>
      </c>
      <c r="K33" s="22">
        <f t="shared" si="3"/>
        <v>0.1231</v>
      </c>
      <c r="L33" s="22">
        <f t="shared" si="4"/>
        <v>0.66310000000000002</v>
      </c>
    </row>
    <row r="34" spans="1:12">
      <c r="A34" s="97">
        <v>1944</v>
      </c>
      <c r="B34" s="97">
        <v>32.51</v>
      </c>
      <c r="C34" s="97">
        <v>22.77</v>
      </c>
      <c r="D34" s="97">
        <v>11.28</v>
      </c>
      <c r="E34" s="97">
        <f t="shared" si="0"/>
        <v>67.490000000000009</v>
      </c>
      <c r="I34" s="22">
        <f t="shared" si="1"/>
        <v>0.3251</v>
      </c>
      <c r="J34" s="22">
        <f t="shared" si="2"/>
        <v>0.22769999999999999</v>
      </c>
      <c r="K34" s="22">
        <f t="shared" si="3"/>
        <v>0.1128</v>
      </c>
      <c r="L34" s="22">
        <f t="shared" si="4"/>
        <v>0.67490000000000006</v>
      </c>
    </row>
    <row r="35" spans="1:12">
      <c r="A35" s="97">
        <v>1945</v>
      </c>
      <c r="B35" s="97">
        <v>34.42</v>
      </c>
      <c r="C35" s="97">
        <v>24.79</v>
      </c>
      <c r="D35" s="97">
        <v>12.52</v>
      </c>
      <c r="E35" s="97">
        <f t="shared" si="0"/>
        <v>65.58</v>
      </c>
      <c r="I35" s="22">
        <f t="shared" si="1"/>
        <v>0.34420000000000001</v>
      </c>
      <c r="J35" s="22">
        <f t="shared" si="2"/>
        <v>0.24789999999999998</v>
      </c>
      <c r="K35" s="22">
        <f t="shared" si="3"/>
        <v>0.12520000000000001</v>
      </c>
      <c r="L35" s="22">
        <f t="shared" si="4"/>
        <v>0.65579999999999994</v>
      </c>
    </row>
    <row r="36" spans="1:12">
      <c r="A36" s="97">
        <v>1946</v>
      </c>
      <c r="B36" s="97">
        <v>36.700000000000003</v>
      </c>
      <c r="C36" s="97">
        <v>26.77</v>
      </c>
      <c r="D36" s="97">
        <v>13.28</v>
      </c>
      <c r="E36" s="97">
        <f t="shared" si="0"/>
        <v>63.3</v>
      </c>
      <c r="I36" s="22">
        <f t="shared" si="1"/>
        <v>0.36700000000000005</v>
      </c>
      <c r="J36" s="22">
        <f t="shared" si="2"/>
        <v>0.26769999999999999</v>
      </c>
      <c r="K36" s="22">
        <f t="shared" si="3"/>
        <v>0.1328</v>
      </c>
      <c r="L36" s="22">
        <f t="shared" si="4"/>
        <v>0.63300000000000001</v>
      </c>
    </row>
    <row r="37" spans="1:12">
      <c r="A37" s="97">
        <v>1947</v>
      </c>
      <c r="B37" s="97">
        <v>34.35</v>
      </c>
      <c r="C37" s="97">
        <v>24.68</v>
      </c>
      <c r="D37" s="97">
        <v>11.96</v>
      </c>
      <c r="E37" s="97">
        <f t="shared" si="0"/>
        <v>65.650000000000006</v>
      </c>
      <c r="I37" s="22">
        <f t="shared" si="1"/>
        <v>0.34350000000000003</v>
      </c>
      <c r="J37" s="22">
        <f t="shared" si="2"/>
        <v>0.24679999999999999</v>
      </c>
      <c r="K37" s="22">
        <f t="shared" si="3"/>
        <v>0.11960000000000001</v>
      </c>
      <c r="L37" s="22">
        <f t="shared" si="4"/>
        <v>0.65650000000000008</v>
      </c>
    </row>
    <row r="38" spans="1:12">
      <c r="A38" s="97">
        <v>1948</v>
      </c>
      <c r="B38" s="97">
        <v>35.01</v>
      </c>
      <c r="C38" s="97">
        <v>25.06</v>
      </c>
      <c r="D38" s="97">
        <v>12.24</v>
      </c>
      <c r="E38" s="97">
        <f t="shared" si="0"/>
        <v>64.990000000000009</v>
      </c>
      <c r="I38" s="22">
        <f t="shared" si="1"/>
        <v>0.35009999999999997</v>
      </c>
      <c r="J38" s="22">
        <f t="shared" si="2"/>
        <v>0.25059999999999999</v>
      </c>
      <c r="K38" s="22">
        <f t="shared" si="3"/>
        <v>0.12240000000000001</v>
      </c>
      <c r="L38" s="22">
        <f t="shared" si="4"/>
        <v>0.64990000000000014</v>
      </c>
    </row>
    <row r="39" spans="1:12">
      <c r="A39" s="97">
        <v>1949</v>
      </c>
      <c r="B39" s="97">
        <v>34.75</v>
      </c>
      <c r="C39" s="97">
        <v>24.51</v>
      </c>
      <c r="D39" s="97">
        <v>11.73</v>
      </c>
      <c r="E39" s="97">
        <f t="shared" si="0"/>
        <v>65.25</v>
      </c>
      <c r="I39" s="22">
        <f t="shared" si="1"/>
        <v>0.34749999999999998</v>
      </c>
      <c r="J39" s="22">
        <f t="shared" si="2"/>
        <v>0.24510000000000001</v>
      </c>
      <c r="K39" s="22">
        <f t="shared" si="3"/>
        <v>0.1173</v>
      </c>
      <c r="L39" s="22">
        <f t="shared" si="4"/>
        <v>0.65249999999999997</v>
      </c>
    </row>
    <row r="40" spans="1:12">
      <c r="A40" s="97">
        <v>1950</v>
      </c>
      <c r="B40" s="97">
        <v>35.56</v>
      </c>
      <c r="C40" s="97">
        <v>25.53</v>
      </c>
      <c r="D40" s="97">
        <v>12.82</v>
      </c>
      <c r="E40" s="97">
        <f t="shared" si="0"/>
        <v>64.44</v>
      </c>
      <c r="I40" s="22">
        <f t="shared" si="1"/>
        <v>0.35560000000000003</v>
      </c>
      <c r="J40" s="22">
        <f t="shared" si="2"/>
        <v>0.25530000000000003</v>
      </c>
      <c r="K40" s="22">
        <f t="shared" si="3"/>
        <v>0.12820000000000001</v>
      </c>
      <c r="L40" s="22">
        <f t="shared" si="4"/>
        <v>0.64439999999999997</v>
      </c>
    </row>
    <row r="41" spans="1:12">
      <c r="A41" s="97">
        <v>1951</v>
      </c>
      <c r="B41" s="97">
        <v>34.22</v>
      </c>
      <c r="C41" s="97">
        <v>24.2</v>
      </c>
      <c r="D41" s="97">
        <v>11.79</v>
      </c>
      <c r="E41" s="97">
        <f t="shared" si="0"/>
        <v>65.78</v>
      </c>
      <c r="I41" s="22">
        <f t="shared" si="1"/>
        <v>0.3422</v>
      </c>
      <c r="J41" s="22">
        <f t="shared" si="2"/>
        <v>0.24199999999999999</v>
      </c>
      <c r="K41" s="22">
        <f t="shared" si="3"/>
        <v>0.11789999999999999</v>
      </c>
      <c r="L41" s="22">
        <f t="shared" si="4"/>
        <v>0.65780000000000005</v>
      </c>
    </row>
    <row r="42" spans="1:12">
      <c r="A42" s="97">
        <v>1952</v>
      </c>
      <c r="B42" s="97">
        <v>33.21</v>
      </c>
      <c r="C42" s="97">
        <v>23.07</v>
      </c>
      <c r="D42" s="97">
        <v>10.79</v>
      </c>
      <c r="E42" s="97">
        <f t="shared" si="0"/>
        <v>66.789999999999992</v>
      </c>
      <c r="I42" s="22">
        <f t="shared" si="1"/>
        <v>0.33210000000000001</v>
      </c>
      <c r="J42" s="22">
        <f t="shared" si="2"/>
        <v>0.23070000000000002</v>
      </c>
      <c r="K42" s="22">
        <f t="shared" si="3"/>
        <v>0.1079</v>
      </c>
      <c r="L42" s="22">
        <f t="shared" si="4"/>
        <v>0.66789999999999994</v>
      </c>
    </row>
    <row r="43" spans="1:12">
      <c r="A43" s="97">
        <v>1953</v>
      </c>
      <c r="B43" s="97">
        <v>32.31</v>
      </c>
      <c r="C43" s="97">
        <v>22.01</v>
      </c>
      <c r="D43" s="97">
        <v>9.9</v>
      </c>
      <c r="E43" s="97">
        <f t="shared" si="0"/>
        <v>67.69</v>
      </c>
      <c r="I43" s="22">
        <f t="shared" si="1"/>
        <v>0.3231</v>
      </c>
      <c r="J43" s="22">
        <f t="shared" si="2"/>
        <v>0.22010000000000002</v>
      </c>
      <c r="K43" s="22">
        <f t="shared" si="3"/>
        <v>9.9000000000000005E-2</v>
      </c>
      <c r="L43" s="22">
        <f t="shared" si="4"/>
        <v>0.67689999999999995</v>
      </c>
    </row>
    <row r="44" spans="1:12">
      <c r="A44" s="97">
        <v>1954</v>
      </c>
      <c r="B44" s="97">
        <v>33.64</v>
      </c>
      <c r="C44" s="97">
        <v>23.3</v>
      </c>
      <c r="D44" s="97">
        <v>10.77</v>
      </c>
      <c r="E44" s="97">
        <f t="shared" si="0"/>
        <v>66.36</v>
      </c>
      <c r="I44" s="22">
        <f t="shared" si="1"/>
        <v>0.33640000000000003</v>
      </c>
      <c r="J44" s="22">
        <f t="shared" si="2"/>
        <v>0.23300000000000001</v>
      </c>
      <c r="K44" s="22">
        <f t="shared" si="3"/>
        <v>0.10769999999999999</v>
      </c>
      <c r="L44" s="22">
        <f t="shared" si="4"/>
        <v>0.66359999999999997</v>
      </c>
    </row>
    <row r="45" spans="1:12">
      <c r="A45" s="97">
        <v>1955</v>
      </c>
      <c r="B45" s="97">
        <v>33.94</v>
      </c>
      <c r="C45" s="97">
        <v>23.6</v>
      </c>
      <c r="D45" s="97">
        <v>11.06</v>
      </c>
      <c r="E45" s="97">
        <f t="shared" si="0"/>
        <v>66.06</v>
      </c>
      <c r="I45" s="22">
        <f t="shared" si="1"/>
        <v>0.33939999999999998</v>
      </c>
      <c r="J45" s="22">
        <f t="shared" si="2"/>
        <v>0.23600000000000002</v>
      </c>
      <c r="K45" s="22">
        <f t="shared" si="3"/>
        <v>0.1106</v>
      </c>
      <c r="L45" s="22">
        <f t="shared" si="4"/>
        <v>0.66060000000000008</v>
      </c>
    </row>
    <row r="46" spans="1:12">
      <c r="A46" s="97">
        <v>1956</v>
      </c>
      <c r="B46" s="97">
        <v>33.46</v>
      </c>
      <c r="C46" s="97">
        <v>23.13</v>
      </c>
      <c r="D46" s="97">
        <v>10.67</v>
      </c>
      <c r="E46" s="97">
        <f t="shared" si="0"/>
        <v>66.539999999999992</v>
      </c>
      <c r="I46" s="22">
        <f t="shared" si="1"/>
        <v>0.33460000000000001</v>
      </c>
      <c r="J46" s="22">
        <f t="shared" si="2"/>
        <v>0.23129999999999998</v>
      </c>
      <c r="K46" s="22">
        <f t="shared" si="3"/>
        <v>0.1067</v>
      </c>
      <c r="L46" s="22">
        <f t="shared" si="4"/>
        <v>0.66539999999999988</v>
      </c>
    </row>
    <row r="47" spans="1:12">
      <c r="A47" s="97">
        <v>1957</v>
      </c>
      <c r="B47" s="97">
        <v>32.99</v>
      </c>
      <c r="C47" s="97">
        <v>22.6</v>
      </c>
      <c r="D47" s="97">
        <v>10.16</v>
      </c>
      <c r="E47" s="97">
        <f t="shared" si="0"/>
        <v>67.009999999999991</v>
      </c>
      <c r="I47" s="22">
        <f t="shared" si="1"/>
        <v>0.32990000000000003</v>
      </c>
      <c r="J47" s="22">
        <f t="shared" si="2"/>
        <v>0.22600000000000001</v>
      </c>
      <c r="K47" s="22">
        <f t="shared" si="3"/>
        <v>0.1016</v>
      </c>
      <c r="L47" s="22">
        <f t="shared" si="4"/>
        <v>0.67009999999999992</v>
      </c>
    </row>
    <row r="48" spans="1:12">
      <c r="A48" s="97">
        <v>1958</v>
      </c>
      <c r="B48" s="97">
        <v>33.56</v>
      </c>
      <c r="C48" s="97">
        <v>22.93</v>
      </c>
      <c r="D48" s="97">
        <v>10.210000000000001</v>
      </c>
      <c r="E48" s="97">
        <f t="shared" si="0"/>
        <v>66.44</v>
      </c>
      <c r="I48" s="22">
        <f t="shared" si="1"/>
        <v>0.33560000000000001</v>
      </c>
      <c r="J48" s="22">
        <f t="shared" si="2"/>
        <v>0.2293</v>
      </c>
      <c r="K48" s="22">
        <f t="shared" si="3"/>
        <v>0.10210000000000001</v>
      </c>
      <c r="L48" s="22">
        <f t="shared" si="4"/>
        <v>0.66439999999999999</v>
      </c>
    </row>
    <row r="49" spans="1:12">
      <c r="A49" s="97">
        <v>1959</v>
      </c>
      <c r="B49" s="97">
        <v>34</v>
      </c>
      <c r="C49" s="97">
        <v>23.39</v>
      </c>
      <c r="D49" s="97">
        <v>10.65</v>
      </c>
      <c r="E49" s="97">
        <f t="shared" si="0"/>
        <v>66</v>
      </c>
      <c r="I49" s="22">
        <f t="shared" si="1"/>
        <v>0.34</v>
      </c>
      <c r="J49" s="22">
        <f t="shared" si="2"/>
        <v>0.2339</v>
      </c>
      <c r="K49" s="22">
        <f t="shared" si="3"/>
        <v>0.1065</v>
      </c>
      <c r="L49" s="22">
        <f t="shared" si="4"/>
        <v>0.66</v>
      </c>
    </row>
    <row r="50" spans="1:12">
      <c r="A50" s="97">
        <v>1960</v>
      </c>
      <c r="B50" s="97">
        <v>33.479999999999997</v>
      </c>
      <c r="C50" s="97">
        <v>22.57</v>
      </c>
      <c r="D50" s="97">
        <v>10.029999999999999</v>
      </c>
      <c r="E50" s="97">
        <f t="shared" si="0"/>
        <v>66.52000000000001</v>
      </c>
      <c r="I50" s="22">
        <f t="shared" si="1"/>
        <v>0.33479999999999999</v>
      </c>
      <c r="J50" s="22">
        <f t="shared" si="2"/>
        <v>0.22570000000000001</v>
      </c>
      <c r="K50" s="22">
        <f t="shared" si="3"/>
        <v>0.1003</v>
      </c>
      <c r="L50" s="22">
        <f t="shared" si="4"/>
        <v>0.66520000000000012</v>
      </c>
    </row>
    <row r="51" spans="1:12">
      <c r="A51" s="97">
        <v>1961</v>
      </c>
      <c r="B51" s="97">
        <v>34.25</v>
      </c>
      <c r="C51" s="97">
        <v>23.5</v>
      </c>
      <c r="D51" s="97">
        <v>10.64</v>
      </c>
      <c r="E51" s="97">
        <f t="shared" si="0"/>
        <v>65.75</v>
      </c>
      <c r="I51" s="22">
        <f t="shared" si="1"/>
        <v>0.34250000000000003</v>
      </c>
      <c r="J51" s="22">
        <f t="shared" si="2"/>
        <v>0.23499999999999999</v>
      </c>
      <c r="K51" s="22">
        <f t="shared" si="3"/>
        <v>0.10640000000000001</v>
      </c>
      <c r="L51" s="22">
        <f t="shared" si="4"/>
        <v>0.65749999999999997</v>
      </c>
    </row>
    <row r="52" spans="1:12">
      <c r="A52" s="97">
        <v>1962</v>
      </c>
      <c r="B52" s="97">
        <v>33.700000000000003</v>
      </c>
      <c r="C52" s="97">
        <v>22.81</v>
      </c>
      <c r="D52" s="97">
        <v>9.9499999999999993</v>
      </c>
      <c r="E52" s="97">
        <f t="shared" si="0"/>
        <v>66.3</v>
      </c>
      <c r="I52" s="22">
        <f t="shared" si="1"/>
        <v>0.33700000000000002</v>
      </c>
      <c r="J52" s="22">
        <f t="shared" si="2"/>
        <v>0.2281</v>
      </c>
      <c r="K52" s="22">
        <f t="shared" si="3"/>
        <v>9.9499999999999991E-2</v>
      </c>
      <c r="L52" s="22">
        <f t="shared" si="4"/>
        <v>0.66299999999999992</v>
      </c>
    </row>
    <row r="53" spans="1:12">
      <c r="A53" s="97">
        <v>1963</v>
      </c>
      <c r="B53" s="97">
        <v>33.78</v>
      </c>
      <c r="C53" s="97">
        <v>22.84</v>
      </c>
      <c r="D53" s="97">
        <v>9.92</v>
      </c>
      <c r="E53" s="97">
        <f t="shared" si="0"/>
        <v>66.22</v>
      </c>
      <c r="I53" s="22">
        <f t="shared" si="1"/>
        <v>0.33779999999999999</v>
      </c>
      <c r="J53" s="22">
        <f t="shared" si="2"/>
        <v>0.22839999999999999</v>
      </c>
      <c r="K53" s="22">
        <f t="shared" si="3"/>
        <v>9.9199999999999997E-2</v>
      </c>
      <c r="L53" s="22">
        <f t="shared" si="4"/>
        <v>0.66220000000000001</v>
      </c>
    </row>
    <row r="54" spans="1:12">
      <c r="A54" s="97">
        <v>1964</v>
      </c>
      <c r="B54" s="97">
        <v>34.42</v>
      </c>
      <c r="C54" s="97">
        <v>23.5</v>
      </c>
      <c r="D54" s="97">
        <v>10.48</v>
      </c>
      <c r="E54" s="97">
        <f t="shared" si="0"/>
        <v>65.58</v>
      </c>
      <c r="I54" s="22">
        <f t="shared" si="1"/>
        <v>0.34420000000000001</v>
      </c>
      <c r="J54" s="22">
        <f t="shared" si="2"/>
        <v>0.23499999999999999</v>
      </c>
      <c r="K54" s="22">
        <f t="shared" si="3"/>
        <v>0.1048</v>
      </c>
      <c r="L54" s="22">
        <f t="shared" si="4"/>
        <v>0.65579999999999994</v>
      </c>
    </row>
    <row r="55" spans="1:12">
      <c r="A55" s="97">
        <v>1965</v>
      </c>
      <c r="B55" s="97">
        <v>34.78</v>
      </c>
      <c r="C55" s="97">
        <v>23.88</v>
      </c>
      <c r="D55" s="97">
        <v>10.89</v>
      </c>
      <c r="E55" s="97">
        <f t="shared" si="0"/>
        <v>65.22</v>
      </c>
      <c r="I55" s="22">
        <f t="shared" si="1"/>
        <v>0.3478</v>
      </c>
      <c r="J55" s="22">
        <f t="shared" si="2"/>
        <v>0.23879999999999998</v>
      </c>
      <c r="K55" s="22">
        <f t="shared" si="3"/>
        <v>0.10890000000000001</v>
      </c>
      <c r="L55" s="22">
        <f t="shared" si="4"/>
        <v>0.6522</v>
      </c>
    </row>
    <row r="56" spans="1:12">
      <c r="A56" s="97">
        <v>1966</v>
      </c>
      <c r="B56" s="97">
        <v>33.67</v>
      </c>
      <c r="C56" s="97">
        <v>22.92</v>
      </c>
      <c r="D56" s="97">
        <v>10.18</v>
      </c>
      <c r="E56" s="97">
        <f t="shared" si="0"/>
        <v>66.33</v>
      </c>
      <c r="I56" s="22">
        <f t="shared" si="1"/>
        <v>0.3367</v>
      </c>
      <c r="J56" s="22">
        <f t="shared" si="2"/>
        <v>0.22920000000000001</v>
      </c>
      <c r="K56" s="22">
        <f t="shared" si="3"/>
        <v>0.1018</v>
      </c>
      <c r="L56" s="22">
        <f t="shared" si="4"/>
        <v>0.6633</v>
      </c>
    </row>
    <row r="57" spans="1:12">
      <c r="A57" s="97">
        <v>1967</v>
      </c>
      <c r="B57" s="97">
        <v>34.44</v>
      </c>
      <c r="C57" s="97">
        <v>23.7</v>
      </c>
      <c r="D57" s="97">
        <v>10.74</v>
      </c>
      <c r="E57" s="97">
        <f t="shared" si="0"/>
        <v>65.56</v>
      </c>
      <c r="I57" s="22">
        <f t="shared" si="1"/>
        <v>0.34439999999999998</v>
      </c>
      <c r="J57" s="22">
        <f t="shared" si="2"/>
        <v>0.23699999999999999</v>
      </c>
      <c r="K57" s="22">
        <f t="shared" si="3"/>
        <v>0.1074</v>
      </c>
      <c r="L57" s="22">
        <f t="shared" si="4"/>
        <v>0.65560000000000007</v>
      </c>
    </row>
    <row r="58" spans="1:12">
      <c r="A58" s="97">
        <v>1968</v>
      </c>
      <c r="B58" s="97">
        <v>34.85</v>
      </c>
      <c r="C58" s="97">
        <v>24.15</v>
      </c>
      <c r="D58" s="97">
        <v>11.21</v>
      </c>
      <c r="E58" s="97">
        <f t="shared" si="0"/>
        <v>65.150000000000006</v>
      </c>
      <c r="I58" s="22">
        <f t="shared" si="1"/>
        <v>0.34850000000000003</v>
      </c>
      <c r="J58" s="22">
        <f t="shared" si="2"/>
        <v>0.24149999999999999</v>
      </c>
      <c r="K58" s="22">
        <f t="shared" si="3"/>
        <v>0.11210000000000001</v>
      </c>
      <c r="L58" s="22">
        <f t="shared" si="4"/>
        <v>0.65150000000000008</v>
      </c>
    </row>
    <row r="59" spans="1:12">
      <c r="A59" s="97">
        <v>1969</v>
      </c>
      <c r="B59" s="97">
        <v>33.93</v>
      </c>
      <c r="C59" s="97">
        <v>23.08</v>
      </c>
      <c r="D59" s="97">
        <v>10.35</v>
      </c>
      <c r="E59" s="97">
        <f t="shared" si="0"/>
        <v>66.069999999999993</v>
      </c>
      <c r="I59" s="22">
        <f t="shared" si="1"/>
        <v>0.33929999999999999</v>
      </c>
      <c r="J59" s="22">
        <f t="shared" si="2"/>
        <v>0.23079999999999998</v>
      </c>
      <c r="K59" s="22">
        <f t="shared" si="3"/>
        <v>0.10349999999999999</v>
      </c>
      <c r="L59" s="22">
        <f t="shared" si="4"/>
        <v>0.66069999999999995</v>
      </c>
    </row>
    <row r="60" spans="1:12">
      <c r="A60" s="97">
        <v>1970</v>
      </c>
      <c r="B60" s="97">
        <v>32.630000000000003</v>
      </c>
      <c r="C60" s="97">
        <v>21.66</v>
      </c>
      <c r="D60" s="97">
        <v>9.0299999999999994</v>
      </c>
      <c r="E60" s="97">
        <f t="shared" si="0"/>
        <v>67.37</v>
      </c>
      <c r="I60" s="22">
        <f t="shared" si="1"/>
        <v>0.32630000000000003</v>
      </c>
      <c r="J60" s="22">
        <f t="shared" si="2"/>
        <v>0.21660000000000001</v>
      </c>
      <c r="K60" s="22">
        <f t="shared" si="3"/>
        <v>9.0299999999999991E-2</v>
      </c>
      <c r="L60" s="22">
        <f t="shared" si="4"/>
        <v>0.67370000000000008</v>
      </c>
    </row>
    <row r="61" spans="1:12">
      <c r="A61" s="97">
        <v>1971</v>
      </c>
      <c r="B61" s="97">
        <v>33.340000000000003</v>
      </c>
      <c r="C61" s="97">
        <v>22.26</v>
      </c>
      <c r="D61" s="97">
        <v>9.4</v>
      </c>
      <c r="E61" s="97">
        <f t="shared" si="0"/>
        <v>66.66</v>
      </c>
      <c r="I61" s="22">
        <f t="shared" si="1"/>
        <v>0.33340000000000003</v>
      </c>
      <c r="J61" s="22">
        <f t="shared" si="2"/>
        <v>0.22260000000000002</v>
      </c>
      <c r="K61" s="22">
        <f t="shared" si="3"/>
        <v>9.4E-2</v>
      </c>
      <c r="L61" s="22">
        <f t="shared" si="4"/>
        <v>0.66659999999999997</v>
      </c>
    </row>
    <row r="62" spans="1:12">
      <c r="A62" s="97">
        <v>1972</v>
      </c>
      <c r="B62" s="97">
        <v>33.590000000000003</v>
      </c>
      <c r="C62" s="97">
        <v>22.52</v>
      </c>
      <c r="D62" s="97">
        <v>9.64</v>
      </c>
      <c r="E62" s="97">
        <f t="shared" si="0"/>
        <v>66.41</v>
      </c>
      <c r="I62" s="22">
        <f t="shared" si="1"/>
        <v>0.33590000000000003</v>
      </c>
      <c r="J62" s="22">
        <f t="shared" si="2"/>
        <v>0.22519999999999998</v>
      </c>
      <c r="K62" s="22">
        <f t="shared" si="3"/>
        <v>9.64E-2</v>
      </c>
      <c r="L62" s="22">
        <f t="shared" si="4"/>
        <v>0.66409999999999991</v>
      </c>
    </row>
    <row r="63" spans="1:12">
      <c r="A63" s="97">
        <v>1973</v>
      </c>
      <c r="B63" s="97">
        <v>33.33</v>
      </c>
      <c r="C63" s="97">
        <v>22.21</v>
      </c>
      <c r="D63" s="97">
        <v>9.16</v>
      </c>
      <c r="E63" s="97">
        <f t="shared" si="0"/>
        <v>66.67</v>
      </c>
      <c r="I63" s="22">
        <f t="shared" si="1"/>
        <v>0.33329999999999999</v>
      </c>
      <c r="J63" s="22">
        <f t="shared" si="2"/>
        <v>0.22210000000000002</v>
      </c>
      <c r="K63" s="22">
        <f t="shared" si="3"/>
        <v>9.1600000000000001E-2</v>
      </c>
      <c r="L63" s="22">
        <f t="shared" si="4"/>
        <v>0.66670000000000007</v>
      </c>
    </row>
    <row r="64" spans="1:12">
      <c r="A64" s="97">
        <v>1974</v>
      </c>
      <c r="B64" s="97">
        <v>33.31</v>
      </c>
      <c r="C64" s="97">
        <v>22.12</v>
      </c>
      <c r="D64" s="97">
        <v>9.1199999999999992</v>
      </c>
      <c r="E64" s="97">
        <f t="shared" si="0"/>
        <v>66.69</v>
      </c>
      <c r="I64" s="22">
        <f t="shared" si="1"/>
        <v>0.33310000000000001</v>
      </c>
      <c r="J64" s="22">
        <f t="shared" si="2"/>
        <v>0.22120000000000001</v>
      </c>
      <c r="K64" s="22">
        <f t="shared" si="3"/>
        <v>9.1199999999999989E-2</v>
      </c>
      <c r="L64" s="22">
        <f t="shared" si="4"/>
        <v>0.66689999999999994</v>
      </c>
    </row>
    <row r="65" spans="1:12">
      <c r="A65" s="97">
        <v>1975</v>
      </c>
      <c r="B65" s="97">
        <v>33.43</v>
      </c>
      <c r="C65" s="97">
        <v>21.98</v>
      </c>
      <c r="D65" s="97">
        <v>8.8699999999999992</v>
      </c>
      <c r="E65" s="97">
        <f t="shared" si="0"/>
        <v>66.569999999999993</v>
      </c>
      <c r="I65" s="22">
        <f t="shared" si="1"/>
        <v>0.33429999999999999</v>
      </c>
      <c r="J65" s="22">
        <f t="shared" si="2"/>
        <v>0.2198</v>
      </c>
      <c r="K65" s="22">
        <f t="shared" si="3"/>
        <v>8.8699999999999987E-2</v>
      </c>
      <c r="L65" s="22">
        <f t="shared" si="4"/>
        <v>0.66569999999999996</v>
      </c>
    </row>
    <row r="66" spans="1:12">
      <c r="A66" s="97">
        <v>1976</v>
      </c>
      <c r="B66" s="97">
        <v>33.409999999999997</v>
      </c>
      <c r="C66" s="97">
        <v>21.97</v>
      </c>
      <c r="D66" s="97">
        <v>8.86</v>
      </c>
      <c r="E66" s="97">
        <f t="shared" si="0"/>
        <v>66.59</v>
      </c>
      <c r="I66" s="22">
        <f t="shared" si="1"/>
        <v>0.33409999999999995</v>
      </c>
      <c r="J66" s="22">
        <f t="shared" si="2"/>
        <v>0.21969999999999998</v>
      </c>
      <c r="K66" s="22">
        <f t="shared" si="3"/>
        <v>8.8599999999999998E-2</v>
      </c>
      <c r="L66" s="22">
        <f t="shared" si="4"/>
        <v>0.66590000000000005</v>
      </c>
    </row>
    <row r="67" spans="1:12">
      <c r="A67" s="97">
        <v>1977</v>
      </c>
      <c r="B67" s="97">
        <v>33.58</v>
      </c>
      <c r="C67" s="97">
        <v>22.12</v>
      </c>
      <c r="D67" s="97">
        <v>9.0299999999999994</v>
      </c>
      <c r="E67" s="97">
        <f t="shared" si="0"/>
        <v>66.42</v>
      </c>
      <c r="I67" s="22">
        <f t="shared" si="1"/>
        <v>0.33579999999999999</v>
      </c>
      <c r="J67" s="22">
        <f t="shared" si="2"/>
        <v>0.22120000000000001</v>
      </c>
      <c r="K67" s="22">
        <f t="shared" si="3"/>
        <v>9.0299999999999991E-2</v>
      </c>
      <c r="L67" s="22">
        <f t="shared" si="4"/>
        <v>0.66420000000000001</v>
      </c>
    </row>
    <row r="68" spans="1:12">
      <c r="A68" s="97">
        <v>1978</v>
      </c>
      <c r="B68" s="97">
        <v>33.49</v>
      </c>
      <c r="C68" s="97">
        <v>22.04</v>
      </c>
      <c r="D68" s="97">
        <v>8.9499999999999993</v>
      </c>
      <c r="E68" s="97">
        <f t="shared" si="0"/>
        <v>66.509999999999991</v>
      </c>
      <c r="I68" s="22">
        <f t="shared" si="1"/>
        <v>0.33490000000000003</v>
      </c>
      <c r="J68" s="22">
        <f t="shared" si="2"/>
        <v>0.22039999999999998</v>
      </c>
      <c r="K68" s="22">
        <f t="shared" si="3"/>
        <v>8.9499999999999996E-2</v>
      </c>
      <c r="L68" s="22">
        <f t="shared" si="4"/>
        <v>0.66509999999999991</v>
      </c>
    </row>
    <row r="69" spans="1:12">
      <c r="A69" s="97">
        <v>1979</v>
      </c>
      <c r="B69" s="97">
        <v>34.21</v>
      </c>
      <c r="C69" s="97">
        <v>22.93</v>
      </c>
      <c r="D69" s="97">
        <v>9.9600000000000009</v>
      </c>
      <c r="E69" s="97">
        <f t="shared" si="0"/>
        <v>65.789999999999992</v>
      </c>
      <c r="I69" s="22">
        <f t="shared" si="1"/>
        <v>0.34210000000000002</v>
      </c>
      <c r="J69" s="22">
        <f t="shared" si="2"/>
        <v>0.2293</v>
      </c>
      <c r="K69" s="22">
        <f t="shared" si="3"/>
        <v>9.9600000000000008E-2</v>
      </c>
      <c r="L69" s="22">
        <f t="shared" si="4"/>
        <v>0.65789999999999993</v>
      </c>
    </row>
    <row r="70" spans="1:12">
      <c r="A70" s="97">
        <v>1980</v>
      </c>
      <c r="B70" s="97">
        <v>34.630000000000003</v>
      </c>
      <c r="C70" s="97">
        <v>23.17</v>
      </c>
      <c r="D70" s="97">
        <v>10.02</v>
      </c>
      <c r="E70" s="97">
        <f t="shared" si="0"/>
        <v>65.37</v>
      </c>
      <c r="I70" s="22">
        <f t="shared" si="1"/>
        <v>0.34630000000000005</v>
      </c>
      <c r="J70" s="22">
        <f t="shared" si="2"/>
        <v>0.23170000000000002</v>
      </c>
      <c r="K70" s="22">
        <f t="shared" si="3"/>
        <v>0.1002</v>
      </c>
      <c r="L70" s="22">
        <f t="shared" si="4"/>
        <v>0.65370000000000006</v>
      </c>
    </row>
    <row r="71" spans="1:12">
      <c r="A71" s="97">
        <v>1981</v>
      </c>
      <c r="B71" s="97">
        <v>34.54</v>
      </c>
      <c r="C71" s="97">
        <v>23.04</v>
      </c>
      <c r="D71" s="97">
        <v>10.02</v>
      </c>
      <c r="E71" s="97">
        <f t="shared" si="0"/>
        <v>65.460000000000008</v>
      </c>
      <c r="I71" s="22">
        <f t="shared" si="1"/>
        <v>0.34539999999999998</v>
      </c>
      <c r="J71" s="22">
        <f t="shared" si="2"/>
        <v>0.23039999999999999</v>
      </c>
      <c r="K71" s="22">
        <f t="shared" si="3"/>
        <v>0.1002</v>
      </c>
      <c r="L71" s="22">
        <f t="shared" si="4"/>
        <v>0.65460000000000007</v>
      </c>
    </row>
    <row r="72" spans="1:12">
      <c r="A72" s="97">
        <v>1982</v>
      </c>
      <c r="B72" s="97">
        <v>35.33</v>
      </c>
      <c r="C72" s="97">
        <v>23.83</v>
      </c>
      <c r="D72" s="97">
        <v>10.8</v>
      </c>
      <c r="E72" s="97">
        <f t="shared" ref="E72:E102" si="5">100-B72</f>
        <v>64.67</v>
      </c>
      <c r="I72" s="22">
        <f t="shared" ref="I72:I102" si="6">B72/100</f>
        <v>0.3533</v>
      </c>
      <c r="J72" s="22">
        <f t="shared" ref="J72:J102" si="7">C72/100</f>
        <v>0.23829999999999998</v>
      </c>
      <c r="K72" s="22">
        <f t="shared" ref="K72:K102" si="8">D72/100</f>
        <v>0.10800000000000001</v>
      </c>
      <c r="L72" s="22">
        <f t="shared" ref="L72:L102" si="9">E72/100</f>
        <v>0.64670000000000005</v>
      </c>
    </row>
    <row r="73" spans="1:12">
      <c r="A73" s="97">
        <v>1983</v>
      </c>
      <c r="B73" s="97">
        <v>36.380000000000003</v>
      </c>
      <c r="C73" s="97">
        <v>24.85</v>
      </c>
      <c r="D73" s="97">
        <v>11.56</v>
      </c>
      <c r="E73" s="97">
        <f t="shared" si="5"/>
        <v>63.62</v>
      </c>
      <c r="I73" s="22">
        <f t="shared" si="6"/>
        <v>0.36380000000000001</v>
      </c>
      <c r="J73" s="22">
        <f t="shared" si="7"/>
        <v>0.24850000000000003</v>
      </c>
      <c r="K73" s="22">
        <f t="shared" si="8"/>
        <v>0.11560000000000001</v>
      </c>
      <c r="L73" s="22">
        <f t="shared" si="9"/>
        <v>0.63619999999999999</v>
      </c>
    </row>
    <row r="74" spans="1:12">
      <c r="A74" s="97">
        <v>1984</v>
      </c>
      <c r="B74" s="97">
        <v>36.74</v>
      </c>
      <c r="C74" s="97">
        <v>25.29</v>
      </c>
      <c r="D74" s="97">
        <v>11.99</v>
      </c>
      <c r="E74" s="97">
        <f t="shared" si="5"/>
        <v>63.26</v>
      </c>
      <c r="I74" s="22">
        <f t="shared" si="6"/>
        <v>0.3674</v>
      </c>
      <c r="J74" s="22">
        <f t="shared" si="7"/>
        <v>0.25290000000000001</v>
      </c>
      <c r="K74" s="22">
        <f t="shared" si="8"/>
        <v>0.11990000000000001</v>
      </c>
      <c r="L74" s="22">
        <f t="shared" si="9"/>
        <v>0.63259999999999994</v>
      </c>
    </row>
    <row r="75" spans="1:12">
      <c r="A75" s="97">
        <v>1985</v>
      </c>
      <c r="B75" s="97">
        <v>37.56</v>
      </c>
      <c r="C75" s="97">
        <v>26.12</v>
      </c>
      <c r="D75" s="97">
        <v>12.67</v>
      </c>
      <c r="E75" s="97">
        <f t="shared" si="5"/>
        <v>62.44</v>
      </c>
      <c r="I75" s="22">
        <f t="shared" si="6"/>
        <v>0.37560000000000004</v>
      </c>
      <c r="J75" s="22">
        <f t="shared" si="7"/>
        <v>0.26119999999999999</v>
      </c>
      <c r="K75" s="22">
        <f t="shared" si="8"/>
        <v>0.12670000000000001</v>
      </c>
      <c r="L75" s="22">
        <f t="shared" si="9"/>
        <v>0.62439999999999996</v>
      </c>
    </row>
    <row r="76" spans="1:12">
      <c r="A76" s="97">
        <v>1986</v>
      </c>
      <c r="B76" s="97">
        <v>40.630000000000003</v>
      </c>
      <c r="C76" s="97">
        <v>29.49</v>
      </c>
      <c r="D76" s="97">
        <v>15.92</v>
      </c>
      <c r="E76" s="97">
        <f t="shared" si="5"/>
        <v>59.37</v>
      </c>
      <c r="I76" s="22">
        <f t="shared" si="6"/>
        <v>0.40630000000000005</v>
      </c>
      <c r="J76" s="22">
        <f t="shared" si="7"/>
        <v>0.2949</v>
      </c>
      <c r="K76" s="22">
        <f t="shared" si="8"/>
        <v>0.15920000000000001</v>
      </c>
      <c r="L76" s="22">
        <f t="shared" si="9"/>
        <v>0.59370000000000001</v>
      </c>
    </row>
    <row r="77" spans="1:12">
      <c r="A77" s="97">
        <v>1987</v>
      </c>
      <c r="B77" s="97">
        <v>38.25</v>
      </c>
      <c r="C77" s="97">
        <v>26.54</v>
      </c>
      <c r="D77" s="97">
        <v>12.66</v>
      </c>
      <c r="E77" s="97">
        <f t="shared" si="5"/>
        <v>61.75</v>
      </c>
      <c r="I77" s="22">
        <f t="shared" si="6"/>
        <v>0.38250000000000001</v>
      </c>
      <c r="J77" s="22">
        <f t="shared" si="7"/>
        <v>0.26539999999999997</v>
      </c>
      <c r="K77" s="22">
        <f t="shared" si="8"/>
        <v>0.12659999999999999</v>
      </c>
      <c r="L77" s="22">
        <f t="shared" si="9"/>
        <v>0.61750000000000005</v>
      </c>
    </row>
    <row r="78" spans="1:12">
      <c r="A78" s="97">
        <v>1988</v>
      </c>
      <c r="B78" s="97">
        <v>40.630000000000003</v>
      </c>
      <c r="C78" s="97">
        <v>29.29</v>
      </c>
      <c r="D78" s="97">
        <v>15.49</v>
      </c>
      <c r="E78" s="97">
        <f t="shared" si="5"/>
        <v>59.37</v>
      </c>
      <c r="I78" s="22">
        <f t="shared" si="6"/>
        <v>0.40630000000000005</v>
      </c>
      <c r="J78" s="22">
        <f t="shared" si="7"/>
        <v>0.29289999999999999</v>
      </c>
      <c r="K78" s="22">
        <f t="shared" si="8"/>
        <v>0.15490000000000001</v>
      </c>
      <c r="L78" s="22">
        <f t="shared" si="9"/>
        <v>0.59370000000000001</v>
      </c>
    </row>
    <row r="79" spans="1:12">
      <c r="A79" s="97">
        <v>1989</v>
      </c>
      <c r="B79" s="97">
        <v>40.08</v>
      </c>
      <c r="C79" s="97">
        <v>28.55</v>
      </c>
      <c r="D79" s="97">
        <v>14.49</v>
      </c>
      <c r="E79" s="97">
        <f t="shared" si="5"/>
        <v>59.92</v>
      </c>
      <c r="I79" s="22">
        <f t="shared" si="6"/>
        <v>0.40079999999999999</v>
      </c>
      <c r="J79" s="22">
        <f t="shared" si="7"/>
        <v>0.28550000000000003</v>
      </c>
      <c r="K79" s="22">
        <f t="shared" si="8"/>
        <v>0.1449</v>
      </c>
      <c r="L79" s="22">
        <f t="shared" si="9"/>
        <v>0.59920000000000007</v>
      </c>
    </row>
    <row r="80" spans="1:12">
      <c r="A80" s="97">
        <v>1990</v>
      </c>
      <c r="B80" s="97">
        <v>39.979999999999997</v>
      </c>
      <c r="C80" s="97">
        <v>28.41</v>
      </c>
      <c r="D80" s="97">
        <v>14.33</v>
      </c>
      <c r="E80" s="97">
        <f t="shared" si="5"/>
        <v>60.02</v>
      </c>
      <c r="I80" s="22">
        <f t="shared" si="6"/>
        <v>0.39979999999999999</v>
      </c>
      <c r="J80" s="22">
        <f t="shared" si="7"/>
        <v>0.28410000000000002</v>
      </c>
      <c r="K80" s="22">
        <f t="shared" si="8"/>
        <v>0.14330000000000001</v>
      </c>
      <c r="L80" s="22">
        <f t="shared" si="9"/>
        <v>0.60020000000000007</v>
      </c>
    </row>
    <row r="81" spans="1:12">
      <c r="A81" s="97">
        <v>1991</v>
      </c>
      <c r="B81" s="97">
        <v>39.549999999999997</v>
      </c>
      <c r="C81" s="97">
        <v>27.72</v>
      </c>
      <c r="D81" s="97">
        <v>13.36</v>
      </c>
      <c r="E81" s="97">
        <f t="shared" si="5"/>
        <v>60.45</v>
      </c>
      <c r="I81" s="22">
        <f t="shared" si="6"/>
        <v>0.39549999999999996</v>
      </c>
      <c r="J81" s="22">
        <f t="shared" si="7"/>
        <v>0.2772</v>
      </c>
      <c r="K81" s="22">
        <f t="shared" si="8"/>
        <v>0.1336</v>
      </c>
      <c r="L81" s="22">
        <f t="shared" si="9"/>
        <v>0.60450000000000004</v>
      </c>
    </row>
    <row r="82" spans="1:12">
      <c r="A82" s="97">
        <v>1992</v>
      </c>
      <c r="B82" s="97">
        <v>40.82</v>
      </c>
      <c r="C82" s="97">
        <v>29.06</v>
      </c>
      <c r="D82" s="97">
        <v>14.67</v>
      </c>
      <c r="E82" s="97">
        <f t="shared" si="5"/>
        <v>59.18</v>
      </c>
      <c r="I82" s="22">
        <f t="shared" si="6"/>
        <v>0.40820000000000001</v>
      </c>
      <c r="J82" s="22">
        <f t="shared" si="7"/>
        <v>0.29059999999999997</v>
      </c>
      <c r="K82" s="22">
        <f t="shared" si="8"/>
        <v>0.1467</v>
      </c>
      <c r="L82" s="22">
        <f t="shared" si="9"/>
        <v>0.59179999999999999</v>
      </c>
    </row>
    <row r="83" spans="1:12">
      <c r="A83" s="97">
        <v>1993</v>
      </c>
      <c r="B83" s="97">
        <v>40.68</v>
      </c>
      <c r="C83" s="97">
        <v>28.83</v>
      </c>
      <c r="D83" s="97">
        <v>14.24</v>
      </c>
      <c r="E83" s="97">
        <f t="shared" si="5"/>
        <v>59.32</v>
      </c>
      <c r="I83" s="22">
        <f t="shared" si="6"/>
        <v>0.40679999999999999</v>
      </c>
      <c r="J83" s="22">
        <f t="shared" si="7"/>
        <v>0.2883</v>
      </c>
      <c r="K83" s="22">
        <f t="shared" si="8"/>
        <v>0.1424</v>
      </c>
      <c r="L83" s="22">
        <f t="shared" si="9"/>
        <v>0.59319999999999995</v>
      </c>
    </row>
    <row r="84" spans="1:12">
      <c r="A84" s="97">
        <v>1994</v>
      </c>
      <c r="B84" s="97">
        <v>40.78</v>
      </c>
      <c r="C84" s="97">
        <v>28.89</v>
      </c>
      <c r="D84" s="97">
        <v>14.23</v>
      </c>
      <c r="E84" s="97">
        <f t="shared" si="5"/>
        <v>59.22</v>
      </c>
      <c r="I84" s="22">
        <f t="shared" si="6"/>
        <v>0.4078</v>
      </c>
      <c r="J84" s="22">
        <f t="shared" si="7"/>
        <v>0.28889999999999999</v>
      </c>
      <c r="K84" s="22">
        <f t="shared" si="8"/>
        <v>0.14230000000000001</v>
      </c>
      <c r="L84" s="22">
        <f t="shared" si="9"/>
        <v>0.59219999999999995</v>
      </c>
    </row>
    <row r="85" spans="1:12">
      <c r="A85" s="97">
        <v>1995</v>
      </c>
      <c r="B85" s="97">
        <v>42.11</v>
      </c>
      <c r="C85" s="97">
        <v>30.22</v>
      </c>
      <c r="D85" s="97">
        <v>15.23</v>
      </c>
      <c r="E85" s="97">
        <f t="shared" si="5"/>
        <v>57.89</v>
      </c>
      <c r="I85" s="22">
        <f t="shared" si="6"/>
        <v>0.42109999999999997</v>
      </c>
      <c r="J85" s="22">
        <f t="shared" si="7"/>
        <v>0.30219999999999997</v>
      </c>
      <c r="K85" s="22">
        <f t="shared" si="8"/>
        <v>0.15229999999999999</v>
      </c>
      <c r="L85" s="22">
        <f t="shared" si="9"/>
        <v>0.57889999999999997</v>
      </c>
    </row>
    <row r="86" spans="1:12">
      <c r="A86" s="97">
        <v>1996</v>
      </c>
      <c r="B86" s="97">
        <v>43.48</v>
      </c>
      <c r="C86" s="97">
        <v>31.76</v>
      </c>
      <c r="D86" s="97">
        <v>16.690000000000001</v>
      </c>
      <c r="E86" s="97">
        <f t="shared" si="5"/>
        <v>56.52</v>
      </c>
      <c r="I86" s="22">
        <f t="shared" si="6"/>
        <v>0.43479999999999996</v>
      </c>
      <c r="J86" s="22">
        <f t="shared" si="7"/>
        <v>0.31759999999999999</v>
      </c>
      <c r="K86" s="22">
        <f t="shared" si="8"/>
        <v>0.16690000000000002</v>
      </c>
      <c r="L86" s="22">
        <f t="shared" si="9"/>
        <v>0.56520000000000004</v>
      </c>
    </row>
    <row r="87" spans="1:12">
      <c r="A87" s="97">
        <v>1997</v>
      </c>
      <c r="B87" s="97">
        <v>44.64</v>
      </c>
      <c r="C87" s="97">
        <v>33.14</v>
      </c>
      <c r="D87" s="97">
        <v>18.02</v>
      </c>
      <c r="E87" s="97">
        <f t="shared" si="5"/>
        <v>55.36</v>
      </c>
      <c r="I87" s="22">
        <f t="shared" si="6"/>
        <v>0.44640000000000002</v>
      </c>
      <c r="J87" s="22">
        <f t="shared" si="7"/>
        <v>0.33140000000000003</v>
      </c>
      <c r="K87" s="22">
        <f t="shared" si="8"/>
        <v>0.1802</v>
      </c>
      <c r="L87" s="22">
        <f t="shared" si="9"/>
        <v>0.55359999999999998</v>
      </c>
    </row>
    <row r="88" spans="1:12">
      <c r="A88" s="97">
        <v>1998</v>
      </c>
      <c r="B88" s="97">
        <v>45.39</v>
      </c>
      <c r="C88" s="97">
        <v>34.1</v>
      </c>
      <c r="D88" s="97">
        <v>19.09</v>
      </c>
      <c r="E88" s="97">
        <f t="shared" si="5"/>
        <v>54.61</v>
      </c>
      <c r="I88" s="22">
        <f t="shared" si="6"/>
        <v>0.45390000000000003</v>
      </c>
      <c r="J88" s="22">
        <f t="shared" si="7"/>
        <v>0.34100000000000003</v>
      </c>
      <c r="K88" s="22">
        <f t="shared" si="8"/>
        <v>0.19089999999999999</v>
      </c>
      <c r="L88" s="22">
        <f t="shared" si="9"/>
        <v>0.54610000000000003</v>
      </c>
    </row>
    <row r="89" spans="1:12">
      <c r="A89" s="97">
        <v>1999</v>
      </c>
      <c r="B89" s="97">
        <v>46.47</v>
      </c>
      <c r="C89" s="97">
        <v>35.22</v>
      </c>
      <c r="D89" s="97">
        <v>20.04</v>
      </c>
      <c r="E89" s="97">
        <f t="shared" si="5"/>
        <v>53.53</v>
      </c>
      <c r="I89" s="22">
        <f t="shared" si="6"/>
        <v>0.4647</v>
      </c>
      <c r="J89" s="22">
        <f t="shared" si="7"/>
        <v>0.35220000000000001</v>
      </c>
      <c r="K89" s="22">
        <f t="shared" si="8"/>
        <v>0.20039999999999999</v>
      </c>
      <c r="L89" s="22">
        <f t="shared" si="9"/>
        <v>0.5353</v>
      </c>
    </row>
    <row r="90" spans="1:12">
      <c r="A90" s="97">
        <v>2000</v>
      </c>
      <c r="B90" s="97">
        <v>47.61</v>
      </c>
      <c r="C90" s="97">
        <v>36.61</v>
      </c>
      <c r="D90" s="97">
        <v>21.52</v>
      </c>
      <c r="E90" s="97">
        <f t="shared" si="5"/>
        <v>52.39</v>
      </c>
      <c r="I90" s="22">
        <f t="shared" si="6"/>
        <v>0.47609999999999997</v>
      </c>
      <c r="J90" s="22">
        <f t="shared" si="7"/>
        <v>0.36609999999999998</v>
      </c>
      <c r="K90" s="22">
        <f t="shared" si="8"/>
        <v>0.2152</v>
      </c>
      <c r="L90" s="22">
        <f t="shared" si="9"/>
        <v>0.52390000000000003</v>
      </c>
    </row>
    <row r="91" spans="1:12">
      <c r="A91" s="97">
        <v>2001</v>
      </c>
      <c r="B91" s="97">
        <v>44.82</v>
      </c>
      <c r="C91" s="97">
        <v>33.35</v>
      </c>
      <c r="D91" s="97">
        <v>18.22</v>
      </c>
      <c r="E91" s="97">
        <f t="shared" si="5"/>
        <v>55.18</v>
      </c>
      <c r="I91" s="22">
        <f t="shared" si="6"/>
        <v>0.44819999999999999</v>
      </c>
      <c r="J91" s="22">
        <f t="shared" si="7"/>
        <v>0.33350000000000002</v>
      </c>
      <c r="K91" s="22">
        <f t="shared" si="8"/>
        <v>0.1822</v>
      </c>
      <c r="L91" s="22">
        <f t="shared" si="9"/>
        <v>0.55179999999999996</v>
      </c>
    </row>
    <row r="92" spans="1:12">
      <c r="A92" s="97">
        <v>2002</v>
      </c>
      <c r="B92" s="97">
        <v>43.82</v>
      </c>
      <c r="C92" s="97">
        <v>32.07</v>
      </c>
      <c r="D92" s="97">
        <v>16.86</v>
      </c>
      <c r="E92" s="97">
        <f t="shared" si="5"/>
        <v>56.18</v>
      </c>
      <c r="I92" s="22">
        <f t="shared" si="6"/>
        <v>0.43819999999999998</v>
      </c>
      <c r="J92" s="22">
        <f t="shared" si="7"/>
        <v>0.32069999999999999</v>
      </c>
      <c r="K92" s="22">
        <f t="shared" si="8"/>
        <v>0.1686</v>
      </c>
      <c r="L92" s="22">
        <f t="shared" si="9"/>
        <v>0.56179999999999997</v>
      </c>
    </row>
    <row r="93" spans="1:12">
      <c r="A93" s="97">
        <v>2003</v>
      </c>
      <c r="B93" s="97">
        <v>44.53</v>
      </c>
      <c r="C93" s="97">
        <v>32.76</v>
      </c>
      <c r="D93" s="97">
        <v>17.53</v>
      </c>
      <c r="E93" s="97">
        <f t="shared" si="5"/>
        <v>55.47</v>
      </c>
      <c r="I93" s="22">
        <f t="shared" si="6"/>
        <v>0.44530000000000003</v>
      </c>
      <c r="J93" s="22">
        <f t="shared" si="7"/>
        <v>0.3276</v>
      </c>
      <c r="K93" s="22">
        <f t="shared" si="8"/>
        <v>0.17530000000000001</v>
      </c>
      <c r="L93" s="22">
        <f t="shared" si="9"/>
        <v>0.55469999999999997</v>
      </c>
    </row>
    <row r="94" spans="1:12">
      <c r="A94" s="97">
        <v>2004</v>
      </c>
      <c r="B94" s="97">
        <v>46.4</v>
      </c>
      <c r="C94" s="97">
        <v>34.950000000000003</v>
      </c>
      <c r="D94" s="97">
        <v>19.75</v>
      </c>
      <c r="E94" s="97">
        <f t="shared" si="5"/>
        <v>53.6</v>
      </c>
      <c r="I94" s="22">
        <f t="shared" si="6"/>
        <v>0.46399999999999997</v>
      </c>
      <c r="J94" s="22">
        <f t="shared" si="7"/>
        <v>0.34950000000000003</v>
      </c>
      <c r="K94" s="22">
        <f t="shared" si="8"/>
        <v>0.19750000000000001</v>
      </c>
      <c r="L94" s="22">
        <f t="shared" si="9"/>
        <v>0.53600000000000003</v>
      </c>
    </row>
    <row r="95" spans="1:12">
      <c r="A95" s="97">
        <v>2005</v>
      </c>
      <c r="B95" s="97">
        <v>48.33</v>
      </c>
      <c r="C95" s="97">
        <v>37.159999999999997</v>
      </c>
      <c r="D95" s="97">
        <v>21.92</v>
      </c>
      <c r="E95" s="97">
        <f t="shared" si="5"/>
        <v>51.67</v>
      </c>
      <c r="I95" s="22">
        <f t="shared" si="6"/>
        <v>0.48330000000000001</v>
      </c>
      <c r="J95" s="22">
        <f t="shared" si="7"/>
        <v>0.37159999999999999</v>
      </c>
      <c r="K95" s="22">
        <f t="shared" si="8"/>
        <v>0.21920000000000001</v>
      </c>
      <c r="L95" s="22">
        <f t="shared" si="9"/>
        <v>0.51670000000000005</v>
      </c>
    </row>
    <row r="96" spans="1:12">
      <c r="A96" s="97">
        <v>2006</v>
      </c>
      <c r="B96" s="97">
        <v>49.32</v>
      </c>
      <c r="C96" s="97">
        <v>38.08</v>
      </c>
      <c r="D96" s="97">
        <v>22.82</v>
      </c>
      <c r="E96" s="97">
        <f t="shared" si="5"/>
        <v>50.68</v>
      </c>
      <c r="I96" s="22">
        <f t="shared" si="6"/>
        <v>0.49320000000000003</v>
      </c>
      <c r="J96" s="22">
        <f t="shared" si="7"/>
        <v>0.38079999999999997</v>
      </c>
      <c r="K96" s="22">
        <f t="shared" si="8"/>
        <v>0.22820000000000001</v>
      </c>
      <c r="L96" s="22">
        <f t="shared" si="9"/>
        <v>0.50680000000000003</v>
      </c>
    </row>
    <row r="97" spans="1:12">
      <c r="A97" s="97">
        <v>2007</v>
      </c>
      <c r="B97" s="97">
        <v>49.74</v>
      </c>
      <c r="C97" s="97">
        <v>38.67</v>
      </c>
      <c r="D97" s="97">
        <v>23.5</v>
      </c>
      <c r="E97" s="97">
        <f t="shared" si="5"/>
        <v>50.26</v>
      </c>
      <c r="I97" s="22">
        <f t="shared" si="6"/>
        <v>0.49740000000000001</v>
      </c>
      <c r="J97" s="22">
        <f t="shared" si="7"/>
        <v>0.38670000000000004</v>
      </c>
      <c r="K97" s="22">
        <f t="shared" si="8"/>
        <v>0.23499999999999999</v>
      </c>
      <c r="L97" s="22">
        <f t="shared" si="9"/>
        <v>0.50259999999999994</v>
      </c>
    </row>
    <row r="98" spans="1:12">
      <c r="A98" s="97">
        <v>2008</v>
      </c>
      <c r="B98" s="97">
        <v>48.23</v>
      </c>
      <c r="C98" s="97">
        <v>36.520000000000003</v>
      </c>
      <c r="D98" s="97">
        <v>20.95</v>
      </c>
      <c r="E98" s="97">
        <f t="shared" si="5"/>
        <v>51.77</v>
      </c>
      <c r="I98" s="22">
        <f t="shared" si="6"/>
        <v>0.48229999999999995</v>
      </c>
      <c r="J98" s="22">
        <f t="shared" si="7"/>
        <v>0.36520000000000002</v>
      </c>
      <c r="K98" s="22">
        <f t="shared" si="8"/>
        <v>0.20949999999999999</v>
      </c>
      <c r="L98" s="22">
        <f t="shared" si="9"/>
        <v>0.51770000000000005</v>
      </c>
    </row>
    <row r="99" spans="1:12">
      <c r="A99" s="97">
        <v>2009</v>
      </c>
      <c r="B99" s="97">
        <v>46.5</v>
      </c>
      <c r="C99" s="97">
        <v>34.11</v>
      </c>
      <c r="D99" s="97">
        <v>18.12</v>
      </c>
      <c r="E99" s="97">
        <f t="shared" si="5"/>
        <v>53.5</v>
      </c>
      <c r="I99" s="22">
        <f t="shared" si="6"/>
        <v>0.46500000000000002</v>
      </c>
      <c r="J99" s="22">
        <f t="shared" si="7"/>
        <v>0.34110000000000001</v>
      </c>
      <c r="K99" s="22">
        <f t="shared" si="8"/>
        <v>0.1812</v>
      </c>
      <c r="L99" s="22">
        <f t="shared" si="9"/>
        <v>0.53500000000000003</v>
      </c>
    </row>
    <row r="100" spans="1:12">
      <c r="A100" s="97">
        <v>2010</v>
      </c>
      <c r="B100" s="97">
        <v>48.04</v>
      </c>
      <c r="C100" s="97">
        <v>35.85</v>
      </c>
      <c r="D100" s="97">
        <v>19.86</v>
      </c>
      <c r="E100" s="97">
        <f t="shared" si="5"/>
        <v>51.96</v>
      </c>
      <c r="I100" s="22">
        <f t="shared" si="6"/>
        <v>0.48039999999999999</v>
      </c>
      <c r="J100" s="22">
        <f t="shared" si="7"/>
        <v>0.35850000000000004</v>
      </c>
      <c r="K100" s="22">
        <f t="shared" si="8"/>
        <v>0.1986</v>
      </c>
      <c r="L100" s="22">
        <f t="shared" si="9"/>
        <v>0.51960000000000006</v>
      </c>
    </row>
    <row r="101" spans="1:12">
      <c r="A101" s="97">
        <v>2011</v>
      </c>
      <c r="B101" s="97">
        <v>48.13</v>
      </c>
      <c r="C101" s="97">
        <v>35.880000000000003</v>
      </c>
      <c r="D101" s="97">
        <v>19.649999999999999</v>
      </c>
      <c r="E101" s="97">
        <f t="shared" si="5"/>
        <v>51.87</v>
      </c>
      <c r="I101" s="22">
        <f t="shared" si="6"/>
        <v>0.48130000000000001</v>
      </c>
      <c r="J101" s="22">
        <f t="shared" si="7"/>
        <v>0.35880000000000001</v>
      </c>
      <c r="K101" s="22">
        <f t="shared" si="8"/>
        <v>0.19649999999999998</v>
      </c>
      <c r="L101" s="22">
        <f t="shared" si="9"/>
        <v>0.51869999999999994</v>
      </c>
    </row>
    <row r="102" spans="1:12">
      <c r="A102" s="97">
        <v>2012</v>
      </c>
      <c r="B102" s="97">
        <v>50.42</v>
      </c>
      <c r="C102" s="97">
        <v>38.56</v>
      </c>
      <c r="D102" s="97">
        <v>22.46</v>
      </c>
      <c r="E102" s="97">
        <f t="shared" si="5"/>
        <v>49.58</v>
      </c>
      <c r="I102" s="22">
        <f t="shared" si="6"/>
        <v>0.50419999999999998</v>
      </c>
      <c r="J102" s="22">
        <f t="shared" si="7"/>
        <v>0.3856</v>
      </c>
      <c r="K102" s="22">
        <f t="shared" si="8"/>
        <v>0.22460000000000002</v>
      </c>
      <c r="L102" s="22">
        <f t="shared" si="9"/>
        <v>0.49579999999999996</v>
      </c>
    </row>
    <row r="103" spans="1:12">
      <c r="A103" s="18"/>
      <c r="B103" s="18"/>
      <c r="C103" s="18"/>
      <c r="D103" s="18"/>
      <c r="E103" s="97"/>
    </row>
    <row r="104" spans="1:12">
      <c r="A104" s="18"/>
      <c r="B104" s="18"/>
      <c r="C104" s="18"/>
      <c r="D104" s="18"/>
      <c r="E104" s="97"/>
    </row>
    <row r="105" spans="1:12">
      <c r="A105" s="18"/>
      <c r="B105" s="18"/>
      <c r="C105" s="18"/>
      <c r="D105" s="18"/>
      <c r="E105" s="97"/>
    </row>
    <row r="106" spans="1:12">
      <c r="A106" s="18"/>
      <c r="B106" s="18"/>
      <c r="C106" s="18"/>
      <c r="D106" s="18"/>
      <c r="E106" s="97"/>
    </row>
    <row r="108" spans="1:12">
      <c r="A108" s="97" t="s">
        <v>747</v>
      </c>
      <c r="B108" s="97" t="s">
        <v>748</v>
      </c>
      <c r="C108" s="18"/>
      <c r="D108" s="18"/>
      <c r="E108" s="18"/>
    </row>
    <row r="109" spans="1:12">
      <c r="A109" s="97" t="s">
        <v>749</v>
      </c>
      <c r="B109" s="97" t="s">
        <v>750</v>
      </c>
    </row>
    <row r="113" spans="1:5">
      <c r="A113" s="97" t="s">
        <v>709</v>
      </c>
      <c r="B113" s="97">
        <v>6310101</v>
      </c>
      <c r="C113" s="97">
        <v>6310201</v>
      </c>
      <c r="D113" s="97">
        <v>6310301</v>
      </c>
      <c r="E113" s="97">
        <v>6310701</v>
      </c>
    </row>
    <row r="114" spans="1:5">
      <c r="A114" s="97"/>
      <c r="B114" s="98" t="s">
        <v>710</v>
      </c>
      <c r="C114" s="97" t="s">
        <v>715</v>
      </c>
      <c r="D114" s="97" t="s">
        <v>716</v>
      </c>
      <c r="E114" s="97" t="s">
        <v>717</v>
      </c>
    </row>
    <row r="115" spans="1:5">
      <c r="A115" s="97" t="s">
        <v>711</v>
      </c>
      <c r="B115" s="98" t="s">
        <v>712</v>
      </c>
      <c r="C115" s="97" t="s">
        <v>712</v>
      </c>
      <c r="D115" s="97" t="s">
        <v>712</v>
      </c>
      <c r="E115" s="97" t="s">
        <v>712</v>
      </c>
    </row>
    <row r="116" spans="1:5">
      <c r="A116" s="97" t="s">
        <v>713</v>
      </c>
      <c r="B116" s="97" t="s">
        <v>714</v>
      </c>
      <c r="C116" s="97" t="s">
        <v>714</v>
      </c>
      <c r="D116" s="97" t="s">
        <v>714</v>
      </c>
      <c r="E116" s="97" t="s">
        <v>714</v>
      </c>
    </row>
    <row r="117" spans="1:5">
      <c r="A117" s="97">
        <v>1917</v>
      </c>
      <c r="B117" s="129">
        <v>69540.09</v>
      </c>
      <c r="C117" s="129">
        <v>105205.56</v>
      </c>
      <c r="D117" s="129">
        <v>304496.24</v>
      </c>
      <c r="E117" s="129">
        <v>11347.93</v>
      </c>
    </row>
    <row r="118" spans="1:5">
      <c r="A118" s="97">
        <v>1918</v>
      </c>
      <c r="B118" s="129">
        <v>65077.11</v>
      </c>
      <c r="C118" s="129">
        <v>95711.1</v>
      </c>
      <c r="D118" s="129">
        <v>258988.54</v>
      </c>
      <c r="E118" s="129">
        <v>10797.94</v>
      </c>
    </row>
    <row r="119" spans="1:5">
      <c r="A119" s="97">
        <v>1919</v>
      </c>
      <c r="B119" s="129">
        <v>64883.71</v>
      </c>
      <c r="C119" s="129">
        <v>97103.37</v>
      </c>
      <c r="D119" s="129">
        <v>264113.91999999998</v>
      </c>
      <c r="E119" s="129">
        <v>10672.84</v>
      </c>
    </row>
    <row r="120" spans="1:5">
      <c r="A120" s="97">
        <v>1920</v>
      </c>
      <c r="B120" s="129">
        <v>55999.65</v>
      </c>
      <c r="C120" s="129">
        <v>81310.84</v>
      </c>
      <c r="D120" s="129">
        <v>212862.63</v>
      </c>
      <c r="E120" s="129">
        <v>9726.36</v>
      </c>
    </row>
    <row r="121" spans="1:5">
      <c r="A121" s="97">
        <v>1921</v>
      </c>
      <c r="B121" s="129">
        <v>54133.87</v>
      </c>
      <c r="C121" s="129">
        <v>77235.09</v>
      </c>
      <c r="D121" s="129">
        <v>196044.5</v>
      </c>
      <c r="E121" s="129">
        <v>7914.55</v>
      </c>
    </row>
    <row r="122" spans="1:5">
      <c r="A122" s="97">
        <v>1922</v>
      </c>
      <c r="B122" s="129">
        <v>62601.1</v>
      </c>
      <c r="C122" s="129">
        <v>91478.66</v>
      </c>
      <c r="D122" s="129">
        <v>244233.79</v>
      </c>
      <c r="E122" s="129">
        <v>8953.39</v>
      </c>
    </row>
    <row r="123" spans="1:5">
      <c r="A123" s="97">
        <v>1923</v>
      </c>
      <c r="B123" s="129">
        <v>66077.22</v>
      </c>
      <c r="C123" s="129">
        <v>94911.360000000001</v>
      </c>
      <c r="D123" s="129">
        <v>249296.01</v>
      </c>
      <c r="E123" s="129">
        <v>10365.98</v>
      </c>
    </row>
    <row r="124" spans="1:5">
      <c r="A124" s="97">
        <v>1924</v>
      </c>
      <c r="B124" s="129">
        <v>70439.570000000007</v>
      </c>
      <c r="C124" s="129">
        <v>101873.97</v>
      </c>
      <c r="D124" s="129">
        <v>276369.3</v>
      </c>
      <c r="E124" s="129">
        <v>9798.11</v>
      </c>
    </row>
    <row r="125" spans="1:5">
      <c r="A125" s="97">
        <v>1925</v>
      </c>
      <c r="B125" s="129">
        <v>76340.77</v>
      </c>
      <c r="C125" s="129">
        <v>115314.73</v>
      </c>
      <c r="D125" s="129">
        <v>333407.81</v>
      </c>
      <c r="E125" s="129">
        <v>9816.64</v>
      </c>
    </row>
    <row r="126" spans="1:5">
      <c r="A126" s="97">
        <v>1926</v>
      </c>
      <c r="B126" s="129">
        <v>75237.14</v>
      </c>
      <c r="C126" s="129">
        <v>113945.2</v>
      </c>
      <c r="D126" s="129">
        <v>327693.24</v>
      </c>
      <c r="E126" s="129">
        <v>9928.66</v>
      </c>
    </row>
    <row r="127" spans="1:5">
      <c r="A127" s="97">
        <v>1927</v>
      </c>
      <c r="B127" s="129">
        <v>78097.73</v>
      </c>
      <c r="C127" s="129">
        <v>119454.92</v>
      </c>
      <c r="D127" s="129">
        <v>351845.24</v>
      </c>
      <c r="E127" s="129">
        <v>9916.4599999999991</v>
      </c>
    </row>
    <row r="128" spans="1:5">
      <c r="A128" s="97">
        <v>1928</v>
      </c>
      <c r="B128" s="129">
        <v>86829.41</v>
      </c>
      <c r="C128" s="129">
        <v>135871.34</v>
      </c>
      <c r="D128" s="129">
        <v>421743.15</v>
      </c>
      <c r="E128" s="129">
        <v>9926.17</v>
      </c>
    </row>
    <row r="129" spans="1:5">
      <c r="A129" s="97">
        <v>1929</v>
      </c>
      <c r="B129" s="129">
        <v>84848.05</v>
      </c>
      <c r="C129" s="129">
        <v>132542.98000000001</v>
      </c>
      <c r="D129" s="129">
        <v>406040.51</v>
      </c>
      <c r="E129" s="129">
        <v>10755.79</v>
      </c>
    </row>
    <row r="130" spans="1:5">
      <c r="A130" s="97">
        <v>1930</v>
      </c>
      <c r="B130" s="129">
        <v>68781.78</v>
      </c>
      <c r="C130" s="129">
        <v>100550.91</v>
      </c>
      <c r="D130" s="129">
        <v>270063.87</v>
      </c>
      <c r="E130" s="129">
        <v>9779.99</v>
      </c>
    </row>
    <row r="131" spans="1:5">
      <c r="A131" s="97">
        <v>1931</v>
      </c>
      <c r="B131" s="129">
        <v>62433.279999999999</v>
      </c>
      <c r="C131" s="129">
        <v>87548.51</v>
      </c>
      <c r="D131" s="129">
        <v>217231.72</v>
      </c>
      <c r="E131" s="129">
        <v>8636.68</v>
      </c>
    </row>
    <row r="132" spans="1:5">
      <c r="A132" s="97">
        <v>1932</v>
      </c>
      <c r="B132" s="129">
        <v>54269.55</v>
      </c>
      <c r="C132" s="129">
        <v>76466.52</v>
      </c>
      <c r="D132" s="129">
        <v>182059.4</v>
      </c>
      <c r="E132" s="129">
        <v>6973.98</v>
      </c>
    </row>
    <row r="133" spans="1:5">
      <c r="A133" s="97">
        <v>1933</v>
      </c>
      <c r="B133" s="129">
        <v>52686.34</v>
      </c>
      <c r="C133" s="129">
        <v>76684.990000000005</v>
      </c>
      <c r="D133" s="129">
        <v>190172.63</v>
      </c>
      <c r="E133" s="129">
        <v>6983.25</v>
      </c>
    </row>
    <row r="134" spans="1:5">
      <c r="A134" s="97">
        <v>1934</v>
      </c>
      <c r="B134" s="129">
        <v>57752.97</v>
      </c>
      <c r="C134" s="129">
        <v>85054.73</v>
      </c>
      <c r="D134" s="129">
        <v>206837.39</v>
      </c>
      <c r="E134" s="129">
        <v>7598.95</v>
      </c>
    </row>
    <row r="135" spans="1:5">
      <c r="A135" s="97">
        <v>1935</v>
      </c>
      <c r="B135" s="129">
        <v>61388.2</v>
      </c>
      <c r="C135" s="129">
        <v>89086.38</v>
      </c>
      <c r="D135" s="129">
        <v>230082.17</v>
      </c>
      <c r="E135" s="129">
        <v>8509.0499999999993</v>
      </c>
    </row>
    <row r="136" spans="1:5">
      <c r="A136" s="97">
        <v>1936</v>
      </c>
      <c r="B136" s="129">
        <v>71685.820000000007</v>
      </c>
      <c r="C136" s="129">
        <v>106585.27</v>
      </c>
      <c r="D136" s="129">
        <v>296755.02</v>
      </c>
      <c r="E136" s="129">
        <v>9129.66</v>
      </c>
    </row>
    <row r="137" spans="1:5">
      <c r="A137" s="97">
        <v>1937</v>
      </c>
      <c r="B137" s="129">
        <v>69673.55</v>
      </c>
      <c r="C137" s="129">
        <v>101659.66</v>
      </c>
      <c r="D137" s="129">
        <v>270137.31</v>
      </c>
      <c r="E137" s="129">
        <v>9760.77</v>
      </c>
    </row>
    <row r="138" spans="1:5">
      <c r="A138" s="97">
        <v>1938</v>
      </c>
      <c r="B138" s="129">
        <v>64150.89</v>
      </c>
      <c r="C138" s="129">
        <v>91244.41</v>
      </c>
      <c r="D138" s="129">
        <v>229312.77</v>
      </c>
      <c r="E138" s="129">
        <v>9044.34</v>
      </c>
    </row>
    <row r="139" spans="1:5">
      <c r="A139" s="97">
        <v>1939</v>
      </c>
      <c r="B139" s="129">
        <v>70383.839999999997</v>
      </c>
      <c r="C139" s="129">
        <v>99824.49</v>
      </c>
      <c r="D139" s="129">
        <v>250119.45</v>
      </c>
      <c r="E139" s="129">
        <v>9360.57</v>
      </c>
    </row>
    <row r="140" spans="1:5">
      <c r="A140" s="97">
        <v>1940</v>
      </c>
      <c r="B140" s="129">
        <v>73245.240000000005</v>
      </c>
      <c r="C140" s="129">
        <v>104215.62</v>
      </c>
      <c r="D140" s="129">
        <v>266473.18</v>
      </c>
      <c r="E140" s="129">
        <v>9829.84</v>
      </c>
    </row>
    <row r="141" spans="1:5">
      <c r="A141" s="97">
        <v>1941</v>
      </c>
      <c r="B141" s="129">
        <v>79272.84</v>
      </c>
      <c r="C141" s="129">
        <v>113404.55</v>
      </c>
      <c r="D141" s="129">
        <v>298439.45</v>
      </c>
      <c r="E141" s="129">
        <v>12198.4</v>
      </c>
    </row>
    <row r="142" spans="1:5">
      <c r="A142" s="97">
        <v>1942</v>
      </c>
      <c r="B142" s="129">
        <v>78977.119999999995</v>
      </c>
      <c r="C142" s="129">
        <v>112812.82</v>
      </c>
      <c r="D142" s="129">
        <v>293556.68</v>
      </c>
      <c r="E142" s="129">
        <v>15514.15</v>
      </c>
    </row>
    <row r="143" spans="1:5">
      <c r="A143" s="97">
        <v>1943</v>
      </c>
      <c r="B143" s="129">
        <v>85702.21</v>
      </c>
      <c r="C143" s="129">
        <v>122525.25</v>
      </c>
      <c r="D143" s="129">
        <v>313135.11</v>
      </c>
      <c r="E143" s="129">
        <v>18742.580000000002</v>
      </c>
    </row>
    <row r="144" spans="1:5">
      <c r="A144" s="97">
        <v>1944</v>
      </c>
      <c r="B144" s="129">
        <v>81742.27</v>
      </c>
      <c r="C144" s="129">
        <v>114471.01</v>
      </c>
      <c r="D144" s="129">
        <v>283622.71000000002</v>
      </c>
      <c r="E144" s="129">
        <v>18852.830000000002</v>
      </c>
    </row>
    <row r="145" spans="1:5">
      <c r="A145" s="97">
        <v>1945</v>
      </c>
      <c r="B145" s="129">
        <v>86342.54</v>
      </c>
      <c r="C145" s="129">
        <v>124382.41</v>
      </c>
      <c r="D145" s="129">
        <v>313928.3</v>
      </c>
      <c r="E145" s="129">
        <v>18275.919999999998</v>
      </c>
    </row>
    <row r="146" spans="1:5">
      <c r="A146" s="97">
        <v>1946</v>
      </c>
      <c r="B146" s="129">
        <v>93703.72</v>
      </c>
      <c r="C146" s="129">
        <v>136678.31</v>
      </c>
      <c r="D146" s="129">
        <v>338998.5</v>
      </c>
      <c r="E146" s="129">
        <v>17958.099999999999</v>
      </c>
    </row>
    <row r="147" spans="1:5">
      <c r="A147" s="97">
        <v>1947</v>
      </c>
      <c r="B147" s="129">
        <v>83300.25</v>
      </c>
      <c r="C147" s="129">
        <v>119699.17</v>
      </c>
      <c r="D147" s="129">
        <v>289933.18</v>
      </c>
      <c r="E147" s="129">
        <v>17691.009999999998</v>
      </c>
    </row>
    <row r="148" spans="1:5">
      <c r="A148" s="97">
        <v>1948</v>
      </c>
      <c r="B148" s="129">
        <v>86218.16</v>
      </c>
      <c r="C148" s="129">
        <v>123393.23</v>
      </c>
      <c r="D148" s="129">
        <v>301464.93</v>
      </c>
      <c r="E148" s="129">
        <v>17780.490000000002</v>
      </c>
    </row>
    <row r="149" spans="1:5">
      <c r="A149" s="97">
        <v>1949</v>
      </c>
      <c r="B149" s="129">
        <v>83917.14</v>
      </c>
      <c r="C149" s="129">
        <v>118351.94</v>
      </c>
      <c r="D149" s="129">
        <v>283184.09999999998</v>
      </c>
      <c r="E149" s="129">
        <v>17507.12</v>
      </c>
    </row>
    <row r="150" spans="1:5">
      <c r="A150" s="97">
        <v>1950</v>
      </c>
      <c r="B150" s="129">
        <v>93858.11</v>
      </c>
      <c r="C150" s="129">
        <v>134774.68</v>
      </c>
      <c r="D150" s="129">
        <v>338330.54</v>
      </c>
      <c r="E150" s="129">
        <v>18895.54</v>
      </c>
    </row>
    <row r="151" spans="1:5">
      <c r="A151" s="97">
        <v>1951</v>
      </c>
      <c r="B151" s="129">
        <v>92776.76</v>
      </c>
      <c r="C151" s="129">
        <v>131236.01</v>
      </c>
      <c r="D151" s="129">
        <v>319593.11</v>
      </c>
      <c r="E151" s="129">
        <v>19817.91</v>
      </c>
    </row>
    <row r="152" spans="1:5">
      <c r="A152" s="97">
        <v>1952</v>
      </c>
      <c r="B152" s="129">
        <v>92366.14</v>
      </c>
      <c r="C152" s="129">
        <v>128316.87</v>
      </c>
      <c r="D152" s="129">
        <v>300110.28999999998</v>
      </c>
      <c r="E152" s="129">
        <v>20638.75</v>
      </c>
    </row>
    <row r="153" spans="1:5">
      <c r="A153" s="97">
        <v>1953</v>
      </c>
      <c r="B153" s="129">
        <v>93380.97</v>
      </c>
      <c r="C153" s="129">
        <v>127254.34</v>
      </c>
      <c r="D153" s="129">
        <v>286207.02</v>
      </c>
      <c r="E153" s="129">
        <v>21740.22</v>
      </c>
    </row>
    <row r="154" spans="1:5">
      <c r="A154" s="97">
        <v>1954</v>
      </c>
      <c r="B154" s="129">
        <v>97087.3</v>
      </c>
      <c r="C154" s="129">
        <v>134492.9</v>
      </c>
      <c r="D154" s="129">
        <v>310968.19</v>
      </c>
      <c r="E154" s="129">
        <v>21283.64</v>
      </c>
    </row>
    <row r="155" spans="1:5">
      <c r="A155" s="97">
        <v>1955</v>
      </c>
      <c r="B155" s="129">
        <v>105612.89</v>
      </c>
      <c r="C155" s="129">
        <v>146859.94</v>
      </c>
      <c r="D155" s="129">
        <v>344105.82</v>
      </c>
      <c r="E155" s="129">
        <v>22842.51</v>
      </c>
    </row>
    <row r="156" spans="1:5">
      <c r="A156" s="97">
        <v>1956</v>
      </c>
      <c r="B156" s="129">
        <v>109054.32</v>
      </c>
      <c r="C156" s="129">
        <v>150742.82999999999</v>
      </c>
      <c r="D156" s="129">
        <v>347807.01</v>
      </c>
      <c r="E156" s="129">
        <v>24094.37</v>
      </c>
    </row>
    <row r="157" spans="1:5">
      <c r="A157" s="97">
        <v>1957</v>
      </c>
      <c r="B157" s="129">
        <v>107108.91</v>
      </c>
      <c r="C157" s="129">
        <v>146786.60999999999</v>
      </c>
      <c r="D157" s="129">
        <v>329911.15000000002</v>
      </c>
      <c r="E157" s="129">
        <v>24175.09</v>
      </c>
    </row>
    <row r="158" spans="1:5">
      <c r="A158" s="97">
        <v>1958</v>
      </c>
      <c r="B158" s="129">
        <v>106226.7</v>
      </c>
      <c r="C158" s="129">
        <v>145131.94</v>
      </c>
      <c r="D158" s="129">
        <v>323025.34999999998</v>
      </c>
      <c r="E158" s="129">
        <v>23365.17</v>
      </c>
    </row>
    <row r="159" spans="1:5">
      <c r="A159" s="97">
        <v>1959</v>
      </c>
      <c r="B159" s="129">
        <v>115251.22</v>
      </c>
      <c r="C159" s="129">
        <v>158553.9</v>
      </c>
      <c r="D159" s="129">
        <v>360882.4</v>
      </c>
      <c r="E159" s="129">
        <v>24854.09</v>
      </c>
    </row>
    <row r="160" spans="1:5">
      <c r="A160" s="97">
        <v>1960</v>
      </c>
      <c r="B160" s="129">
        <v>113919.7</v>
      </c>
      <c r="C160" s="129">
        <v>153646.1</v>
      </c>
      <c r="D160" s="129">
        <v>341488.6</v>
      </c>
      <c r="E160" s="129">
        <v>25154.68</v>
      </c>
    </row>
    <row r="161" spans="1:5">
      <c r="A161" s="97">
        <v>1961</v>
      </c>
      <c r="B161" s="129">
        <v>119382.9</v>
      </c>
      <c r="C161" s="129">
        <v>163811.41</v>
      </c>
      <c r="D161" s="129">
        <v>370842.45</v>
      </c>
      <c r="E161" s="129">
        <v>25459.08</v>
      </c>
    </row>
    <row r="162" spans="1:5">
      <c r="A162" s="97">
        <v>1962</v>
      </c>
      <c r="B162" s="129">
        <v>120150.51</v>
      </c>
      <c r="C162" s="129">
        <v>162615.14000000001</v>
      </c>
      <c r="D162" s="129">
        <v>354734.17</v>
      </c>
      <c r="E162" s="129">
        <v>26263.29</v>
      </c>
    </row>
    <row r="163" spans="1:5">
      <c r="A163" s="97">
        <v>1963</v>
      </c>
      <c r="B163" s="129">
        <v>123749.72</v>
      </c>
      <c r="C163" s="129">
        <v>167348.79</v>
      </c>
      <c r="D163" s="129">
        <v>363229.9</v>
      </c>
      <c r="E163" s="129">
        <v>26948.7</v>
      </c>
    </row>
    <row r="164" spans="1:5">
      <c r="A164" s="97">
        <v>1964</v>
      </c>
      <c r="B164" s="129">
        <v>132836.82999999999</v>
      </c>
      <c r="C164" s="129">
        <v>181379.65</v>
      </c>
      <c r="D164" s="129">
        <v>404382.09</v>
      </c>
      <c r="E164" s="129">
        <v>28117.439999999999</v>
      </c>
    </row>
    <row r="165" spans="1:5">
      <c r="A165" s="97">
        <v>1965</v>
      </c>
      <c r="B165" s="129">
        <v>140768.42000000001</v>
      </c>
      <c r="C165" s="129">
        <v>193268.68</v>
      </c>
      <c r="D165" s="129">
        <v>440825.81</v>
      </c>
      <c r="E165" s="129">
        <v>29328.799999999999</v>
      </c>
    </row>
    <row r="166" spans="1:5">
      <c r="A166" s="97">
        <v>1966</v>
      </c>
      <c r="B166" s="129">
        <v>141665.96</v>
      </c>
      <c r="C166" s="129">
        <v>192859.76</v>
      </c>
      <c r="D166" s="129">
        <v>428096.54</v>
      </c>
      <c r="E166" s="129">
        <v>31006.35</v>
      </c>
    </row>
    <row r="167" spans="1:5">
      <c r="A167" s="97">
        <v>1967</v>
      </c>
      <c r="B167" s="129">
        <v>150152.01</v>
      </c>
      <c r="C167" s="129">
        <v>206646.99</v>
      </c>
      <c r="D167" s="129">
        <v>468074.88</v>
      </c>
      <c r="E167" s="129">
        <v>31752.41</v>
      </c>
    </row>
    <row r="168" spans="1:5">
      <c r="A168" s="97">
        <v>1968</v>
      </c>
      <c r="B168" s="129">
        <v>158572.37</v>
      </c>
      <c r="C168" s="129">
        <v>219797.65</v>
      </c>
      <c r="D168" s="129">
        <v>510241.27</v>
      </c>
      <c r="E168" s="129">
        <v>32942.06</v>
      </c>
    </row>
    <row r="169" spans="1:5">
      <c r="A169" s="97">
        <v>1969</v>
      </c>
      <c r="B169" s="129">
        <v>154244.04</v>
      </c>
      <c r="C169" s="129">
        <v>209881.61</v>
      </c>
      <c r="D169" s="129">
        <v>470583.2</v>
      </c>
      <c r="E169" s="129">
        <v>33373.33</v>
      </c>
    </row>
    <row r="170" spans="1:5">
      <c r="A170" s="97">
        <v>1970</v>
      </c>
      <c r="B170" s="129">
        <v>146114.29999999999</v>
      </c>
      <c r="C170" s="129">
        <v>194024.78</v>
      </c>
      <c r="D170" s="129">
        <v>404179.31</v>
      </c>
      <c r="E170" s="129">
        <v>33523.96</v>
      </c>
    </row>
    <row r="171" spans="1:5">
      <c r="A171" s="97">
        <v>1971</v>
      </c>
      <c r="B171" s="129">
        <v>150336.44</v>
      </c>
      <c r="C171" s="129">
        <v>200745.84</v>
      </c>
      <c r="D171" s="129">
        <v>423860.1</v>
      </c>
      <c r="E171" s="129">
        <v>33402.65</v>
      </c>
    </row>
    <row r="172" spans="1:5">
      <c r="A172" s="97">
        <v>1972</v>
      </c>
      <c r="B172" s="129">
        <v>158842.18</v>
      </c>
      <c r="C172" s="129">
        <v>212999.07</v>
      </c>
      <c r="D172" s="129">
        <v>455808.21</v>
      </c>
      <c r="E172" s="129">
        <v>34900.04</v>
      </c>
    </row>
    <row r="173" spans="1:5">
      <c r="A173" s="97">
        <v>1973</v>
      </c>
      <c r="B173" s="129">
        <v>160121.93</v>
      </c>
      <c r="C173" s="129">
        <v>213417.33</v>
      </c>
      <c r="D173" s="129">
        <v>440141.68</v>
      </c>
      <c r="E173" s="129">
        <v>35583.660000000003</v>
      </c>
    </row>
    <row r="174" spans="1:5">
      <c r="A174" s="97">
        <v>1974</v>
      </c>
      <c r="B174" s="129">
        <v>153627.6</v>
      </c>
      <c r="C174" s="129">
        <v>204025.33</v>
      </c>
      <c r="D174" s="129">
        <v>420747.73</v>
      </c>
      <c r="E174" s="129">
        <v>34177.31</v>
      </c>
    </row>
    <row r="175" spans="1:5">
      <c r="A175" s="97">
        <v>1975</v>
      </c>
      <c r="B175" s="129">
        <v>145979.88</v>
      </c>
      <c r="C175" s="129">
        <v>191955.97</v>
      </c>
      <c r="D175" s="129">
        <v>387412.12</v>
      </c>
      <c r="E175" s="129">
        <v>32295.040000000001</v>
      </c>
    </row>
    <row r="176" spans="1:5">
      <c r="A176" s="97">
        <v>1976</v>
      </c>
      <c r="B176" s="129">
        <v>150216.79</v>
      </c>
      <c r="C176" s="129">
        <v>197580.99</v>
      </c>
      <c r="D176" s="129">
        <v>398356.72</v>
      </c>
      <c r="E176" s="129">
        <v>33261.199999999997</v>
      </c>
    </row>
    <row r="177" spans="1:5">
      <c r="A177" s="97">
        <v>1977</v>
      </c>
      <c r="B177" s="129">
        <v>152620.18</v>
      </c>
      <c r="C177" s="129">
        <v>201089.5</v>
      </c>
      <c r="D177" s="129">
        <v>410148.16</v>
      </c>
      <c r="E177" s="129">
        <v>33536.85</v>
      </c>
    </row>
    <row r="178" spans="1:5">
      <c r="A178" s="97">
        <v>1978</v>
      </c>
      <c r="B178" s="129">
        <v>155079.25</v>
      </c>
      <c r="C178" s="129">
        <v>204104.09</v>
      </c>
      <c r="D178" s="129">
        <v>414512.65</v>
      </c>
      <c r="E178" s="129">
        <v>34226.269999999997</v>
      </c>
    </row>
    <row r="179" spans="1:5">
      <c r="A179" s="97">
        <v>1979</v>
      </c>
      <c r="B179" s="129">
        <v>160210.4</v>
      </c>
      <c r="C179" s="129">
        <v>214767.2</v>
      </c>
      <c r="D179" s="129">
        <v>466302.39</v>
      </c>
      <c r="E179" s="129">
        <v>34230.32</v>
      </c>
    </row>
    <row r="180" spans="1:5">
      <c r="A180" s="97">
        <v>1980</v>
      </c>
      <c r="B180" s="129">
        <v>157333.68</v>
      </c>
      <c r="C180" s="129">
        <v>210496.21</v>
      </c>
      <c r="D180" s="129">
        <v>455241.98</v>
      </c>
      <c r="E180" s="129">
        <v>32994.800000000003</v>
      </c>
    </row>
    <row r="181" spans="1:5">
      <c r="A181" s="97">
        <v>1981</v>
      </c>
      <c r="B181" s="129">
        <v>155177.51999999999</v>
      </c>
      <c r="C181" s="129">
        <v>206969.4</v>
      </c>
      <c r="D181" s="129">
        <v>449988.81</v>
      </c>
      <c r="E181" s="129">
        <v>32671.83</v>
      </c>
    </row>
    <row r="182" spans="1:5">
      <c r="A182" s="97">
        <v>1982</v>
      </c>
      <c r="B182" s="129">
        <v>155922.22</v>
      </c>
      <c r="C182" s="129">
        <v>210333.02</v>
      </c>
      <c r="D182" s="129">
        <v>476422.7</v>
      </c>
      <c r="E182" s="129">
        <v>31709.07</v>
      </c>
    </row>
    <row r="183" spans="1:5">
      <c r="A183" s="97">
        <v>1983</v>
      </c>
      <c r="B183" s="129">
        <v>161427</v>
      </c>
      <c r="C183" s="129">
        <v>220533.92</v>
      </c>
      <c r="D183" s="129">
        <v>512707.34</v>
      </c>
      <c r="E183" s="129">
        <v>31363.85</v>
      </c>
    </row>
    <row r="184" spans="1:5">
      <c r="A184" s="97">
        <v>1984</v>
      </c>
      <c r="B184" s="129">
        <v>168694.51</v>
      </c>
      <c r="C184" s="129">
        <v>232238.06</v>
      </c>
      <c r="D184" s="129">
        <v>550566.89</v>
      </c>
      <c r="E184" s="129">
        <v>32279.88</v>
      </c>
    </row>
    <row r="185" spans="1:5">
      <c r="A185" s="97">
        <v>1985</v>
      </c>
      <c r="B185" s="129">
        <v>177254.1</v>
      </c>
      <c r="C185" s="129">
        <v>246498.63</v>
      </c>
      <c r="D185" s="129">
        <v>597863.17000000004</v>
      </c>
      <c r="E185" s="129">
        <v>32739.73</v>
      </c>
    </row>
    <row r="186" spans="1:5">
      <c r="A186" s="97">
        <v>1986</v>
      </c>
      <c r="B186" s="129">
        <v>205453.93</v>
      </c>
      <c r="C186" s="129">
        <v>298227.58</v>
      </c>
      <c r="D186" s="129">
        <v>804900.28</v>
      </c>
      <c r="E186" s="129">
        <v>33358.910000000003</v>
      </c>
    </row>
    <row r="187" spans="1:5">
      <c r="A187" s="97">
        <v>1987</v>
      </c>
      <c r="B187" s="129">
        <v>184266.23</v>
      </c>
      <c r="C187" s="129">
        <v>255726.13</v>
      </c>
      <c r="D187" s="129">
        <v>610056.1</v>
      </c>
      <c r="E187" s="129">
        <v>33058.75</v>
      </c>
    </row>
    <row r="188" spans="1:5">
      <c r="A188" s="97">
        <v>1988</v>
      </c>
      <c r="B188" s="129">
        <v>205632.04</v>
      </c>
      <c r="C188" s="129">
        <v>296481.59999999998</v>
      </c>
      <c r="D188" s="129">
        <v>784155.98</v>
      </c>
      <c r="E188" s="129">
        <v>33388.06</v>
      </c>
    </row>
    <row r="189" spans="1:5">
      <c r="A189" s="97">
        <v>1989</v>
      </c>
      <c r="B189" s="129">
        <v>201135.8</v>
      </c>
      <c r="C189" s="129">
        <v>286494.53999999998</v>
      </c>
      <c r="D189" s="129">
        <v>726901.5</v>
      </c>
      <c r="E189" s="129">
        <v>33404.97</v>
      </c>
    </row>
    <row r="190" spans="1:5">
      <c r="A190" s="97">
        <v>1990</v>
      </c>
      <c r="B190" s="129">
        <v>196879.25</v>
      </c>
      <c r="C190" s="129">
        <v>279799.13</v>
      </c>
      <c r="D190" s="129">
        <v>705731.82</v>
      </c>
      <c r="E190" s="129">
        <v>32846.519999999997</v>
      </c>
    </row>
    <row r="191" spans="1:5">
      <c r="A191" s="97">
        <v>1991</v>
      </c>
      <c r="B191" s="129">
        <v>188258.74</v>
      </c>
      <c r="C191" s="129">
        <v>263953.19</v>
      </c>
      <c r="D191" s="129">
        <v>636043.74</v>
      </c>
      <c r="E191" s="129">
        <v>31977.48</v>
      </c>
    </row>
    <row r="192" spans="1:5">
      <c r="A192" s="97">
        <v>1992</v>
      </c>
      <c r="B192" s="129">
        <v>196518.98</v>
      </c>
      <c r="C192" s="129">
        <v>279832.77</v>
      </c>
      <c r="D192" s="129">
        <v>706250.14</v>
      </c>
      <c r="E192" s="129">
        <v>31653.119999999999</v>
      </c>
    </row>
    <row r="193" spans="1:5">
      <c r="A193" s="97">
        <v>1993</v>
      </c>
      <c r="B193" s="129">
        <v>194119.1</v>
      </c>
      <c r="C193" s="129">
        <v>275139.94</v>
      </c>
      <c r="D193" s="129">
        <v>679282.85</v>
      </c>
      <c r="E193" s="129">
        <v>31445.46</v>
      </c>
    </row>
    <row r="194" spans="1:5">
      <c r="A194" s="97">
        <v>1994</v>
      </c>
      <c r="B194" s="129">
        <v>197592.54</v>
      </c>
      <c r="C194" s="129">
        <v>279974.45</v>
      </c>
      <c r="D194" s="129">
        <v>689550.56</v>
      </c>
      <c r="E194" s="129">
        <v>31879.67</v>
      </c>
    </row>
    <row r="195" spans="1:5">
      <c r="A195" s="97">
        <v>1995</v>
      </c>
      <c r="B195" s="129">
        <v>210869.53</v>
      </c>
      <c r="C195" s="129">
        <v>302669.93</v>
      </c>
      <c r="D195" s="129">
        <v>762783.51</v>
      </c>
      <c r="E195" s="129">
        <v>32204.63</v>
      </c>
    </row>
    <row r="196" spans="1:5">
      <c r="A196" s="97">
        <v>1996</v>
      </c>
      <c r="B196" s="129">
        <v>226327.56</v>
      </c>
      <c r="C196" s="129">
        <v>330580.65000000002</v>
      </c>
      <c r="D196" s="129">
        <v>868532.81</v>
      </c>
      <c r="E196" s="129">
        <v>32684.13</v>
      </c>
    </row>
    <row r="197" spans="1:5">
      <c r="A197" s="97">
        <v>1997</v>
      </c>
      <c r="B197" s="129">
        <v>245805.85</v>
      </c>
      <c r="C197" s="129">
        <v>364942.73</v>
      </c>
      <c r="D197" s="129">
        <v>991889.7</v>
      </c>
      <c r="E197" s="129">
        <v>33865.019999999997</v>
      </c>
    </row>
    <row r="198" spans="1:5">
      <c r="A198" s="97">
        <v>1998</v>
      </c>
      <c r="B198" s="129">
        <v>265126.36</v>
      </c>
      <c r="C198" s="129">
        <v>398294.08</v>
      </c>
      <c r="D198" s="129">
        <v>1114919.7</v>
      </c>
      <c r="E198" s="129">
        <v>35440.910000000003</v>
      </c>
    </row>
    <row r="199" spans="1:5">
      <c r="A199" s="97">
        <v>1999</v>
      </c>
      <c r="B199" s="129">
        <v>284273.94</v>
      </c>
      <c r="C199" s="129">
        <v>430879.75</v>
      </c>
      <c r="D199" s="129">
        <v>1226190.99</v>
      </c>
      <c r="E199" s="129">
        <v>36386.19</v>
      </c>
    </row>
    <row r="200" spans="1:5">
      <c r="A200" s="97">
        <v>2000</v>
      </c>
      <c r="B200" s="129">
        <v>298637.3</v>
      </c>
      <c r="C200" s="129">
        <v>459256.7</v>
      </c>
      <c r="D200" s="129">
        <v>1350005.94</v>
      </c>
      <c r="E200" s="129">
        <v>36517.75</v>
      </c>
    </row>
    <row r="201" spans="1:5">
      <c r="A201" s="97">
        <v>2001</v>
      </c>
      <c r="B201" s="129">
        <v>261682.24</v>
      </c>
      <c r="C201" s="129">
        <v>389449.58</v>
      </c>
      <c r="D201" s="129">
        <v>1063706.21</v>
      </c>
      <c r="E201" s="129">
        <v>35792.239999999998</v>
      </c>
    </row>
    <row r="202" spans="1:5">
      <c r="A202" s="97">
        <v>2002</v>
      </c>
      <c r="B202" s="129">
        <v>242647.67999999999</v>
      </c>
      <c r="C202" s="129">
        <v>355156.02</v>
      </c>
      <c r="D202" s="129">
        <v>933877.92</v>
      </c>
      <c r="E202" s="129">
        <v>34565.51</v>
      </c>
    </row>
    <row r="203" spans="1:5">
      <c r="A203" s="97">
        <v>2003</v>
      </c>
      <c r="B203" s="129">
        <v>245139.63</v>
      </c>
      <c r="C203" s="129">
        <v>360769.87</v>
      </c>
      <c r="D203" s="129">
        <v>964989.22</v>
      </c>
      <c r="E203" s="129">
        <v>33933.550000000003</v>
      </c>
    </row>
    <row r="204" spans="1:5">
      <c r="A204" s="97">
        <v>2004</v>
      </c>
      <c r="B204" s="129">
        <v>268510.56</v>
      </c>
      <c r="C204" s="129">
        <v>404510.61</v>
      </c>
      <c r="D204" s="129">
        <v>1143104.17</v>
      </c>
      <c r="E204" s="129">
        <v>34465.379999999997</v>
      </c>
    </row>
    <row r="205" spans="1:5">
      <c r="A205" s="97">
        <v>2005</v>
      </c>
      <c r="B205" s="129">
        <v>291983.38</v>
      </c>
      <c r="C205" s="129">
        <v>448951.47</v>
      </c>
      <c r="D205" s="129">
        <v>1323935.05</v>
      </c>
      <c r="E205" s="129">
        <v>34679.089999999997</v>
      </c>
    </row>
    <row r="206" spans="1:5">
      <c r="A206" s="97">
        <v>2006</v>
      </c>
      <c r="B206" s="129">
        <v>305775.14</v>
      </c>
      <c r="C206" s="129">
        <v>472215.52</v>
      </c>
      <c r="D206" s="129">
        <v>1414984.99</v>
      </c>
      <c r="E206" s="129">
        <v>34911.879999999997</v>
      </c>
    </row>
    <row r="207" spans="1:5">
      <c r="A207" s="97">
        <v>2007</v>
      </c>
      <c r="B207" s="129">
        <v>319762.43</v>
      </c>
      <c r="C207" s="129">
        <v>497168.21</v>
      </c>
      <c r="D207" s="129">
        <v>1510932.1</v>
      </c>
      <c r="E207" s="129">
        <v>35900.589999999997</v>
      </c>
    </row>
    <row r="208" spans="1:5">
      <c r="A208" s="97">
        <v>2008</v>
      </c>
      <c r="B208" s="129">
        <v>279338.08</v>
      </c>
      <c r="C208" s="129">
        <v>423049.95</v>
      </c>
      <c r="D208" s="129">
        <v>1213198.8400000001</v>
      </c>
      <c r="E208" s="129">
        <v>33318.339999999997</v>
      </c>
    </row>
    <row r="209" spans="1:5">
      <c r="A209" s="97">
        <v>2009</v>
      </c>
      <c r="B209" s="129">
        <v>246839.8</v>
      </c>
      <c r="C209" s="129">
        <v>362154.15</v>
      </c>
      <c r="D209" s="129">
        <v>961784.51</v>
      </c>
      <c r="E209" s="129">
        <v>31552.85</v>
      </c>
    </row>
    <row r="210" spans="1:5">
      <c r="A210" s="97">
        <v>2010</v>
      </c>
      <c r="B210" s="129">
        <v>260345.64</v>
      </c>
      <c r="C210" s="129">
        <v>388564.91</v>
      </c>
      <c r="D210" s="129">
        <v>1076378.56</v>
      </c>
      <c r="E210" s="129">
        <v>31283.96</v>
      </c>
    </row>
    <row r="211" spans="1:5">
      <c r="A211" s="97">
        <v>2011</v>
      </c>
      <c r="B211" s="129">
        <v>258838.33</v>
      </c>
      <c r="C211" s="129">
        <v>385987.93</v>
      </c>
      <c r="D211" s="129">
        <v>1056639.94</v>
      </c>
      <c r="E211" s="129">
        <v>30997.11</v>
      </c>
    </row>
    <row r="212" spans="1:5">
      <c r="A212" s="97">
        <v>2012</v>
      </c>
      <c r="B212" s="129">
        <v>283733.74</v>
      </c>
      <c r="C212" s="129">
        <v>433937.11</v>
      </c>
      <c r="D212" s="129">
        <v>1264064.96</v>
      </c>
      <c r="E212" s="129">
        <v>30997.03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BC123"/>
  <sheetViews>
    <sheetView workbookViewId="0">
      <selection activeCell="A3" sqref="A3:F3"/>
    </sheetView>
  </sheetViews>
  <sheetFormatPr defaultRowHeight="15"/>
  <cols>
    <col min="1" max="1" width="20" style="18" customWidth="1"/>
    <col min="2" max="16" width="8" style="18" customWidth="1"/>
    <col min="17" max="17" width="15.42578125" style="18" customWidth="1"/>
    <col min="18" max="34" width="8" style="18" customWidth="1"/>
    <col min="35" max="45" width="35.7109375" style="18" customWidth="1"/>
    <col min="46" max="47" width="8" style="18" customWidth="1"/>
    <col min="48" max="48" width="18.42578125" style="18" customWidth="1"/>
    <col min="49" max="49" width="18.85546875" style="18" customWidth="1"/>
    <col min="50" max="255" width="8" style="18" customWidth="1"/>
    <col min="256" max="16384" width="9.140625" style="18"/>
  </cols>
  <sheetData>
    <row r="1" spans="1:17" ht="15.75">
      <c r="A1" s="153" t="s">
        <v>108</v>
      </c>
      <c r="B1" s="152"/>
      <c r="C1" s="152"/>
      <c r="D1" s="152"/>
      <c r="E1" s="152"/>
      <c r="F1" s="152"/>
      <c r="M1" s="28" t="s">
        <v>391</v>
      </c>
    </row>
    <row r="2" spans="1:17" ht="15.75">
      <c r="A2" s="153" t="s">
        <v>109</v>
      </c>
      <c r="B2" s="152"/>
      <c r="C2" s="152"/>
      <c r="D2" s="152"/>
      <c r="E2" s="152"/>
      <c r="F2" s="152"/>
      <c r="M2" s="28" t="s">
        <v>324</v>
      </c>
    </row>
    <row r="3" spans="1:17">
      <c r="A3" s="152"/>
      <c r="B3" s="152"/>
      <c r="C3" s="152"/>
      <c r="D3" s="152"/>
      <c r="E3" s="152"/>
      <c r="F3" s="152"/>
      <c r="M3" s="28" t="s">
        <v>353</v>
      </c>
    </row>
    <row r="4" spans="1:17">
      <c r="A4" s="34" t="s">
        <v>110</v>
      </c>
      <c r="B4" s="154" t="s">
        <v>111</v>
      </c>
      <c r="C4" s="152"/>
      <c r="D4" s="152"/>
      <c r="E4" s="152"/>
      <c r="F4" s="152"/>
    </row>
    <row r="5" spans="1:17">
      <c r="A5" s="155" t="s">
        <v>112</v>
      </c>
      <c r="B5" s="152"/>
      <c r="C5" s="152"/>
      <c r="D5" s="152"/>
      <c r="E5" s="152"/>
      <c r="F5" s="152"/>
    </row>
    <row r="6" spans="1:17">
      <c r="A6" s="34" t="s">
        <v>113</v>
      </c>
      <c r="B6" s="151" t="s">
        <v>114</v>
      </c>
      <c r="C6" s="152"/>
      <c r="D6" s="152"/>
      <c r="E6" s="152"/>
      <c r="F6" s="152"/>
      <c r="G6" s="18" t="s">
        <v>160</v>
      </c>
    </row>
    <row r="7" spans="1:17">
      <c r="A7" s="34" t="s">
        <v>115</v>
      </c>
      <c r="B7" s="151" t="s">
        <v>116</v>
      </c>
      <c r="C7" s="152"/>
      <c r="D7" s="152"/>
      <c r="E7" s="152"/>
      <c r="F7" s="152"/>
    </row>
    <row r="8" spans="1:17">
      <c r="A8" s="34" t="s">
        <v>117</v>
      </c>
      <c r="B8" s="154" t="s">
        <v>118</v>
      </c>
      <c r="C8" s="152"/>
      <c r="D8" s="152"/>
      <c r="E8" s="152"/>
      <c r="F8" s="152"/>
    </row>
    <row r="9" spans="1:17">
      <c r="A9" s="34" t="s">
        <v>119</v>
      </c>
      <c r="B9" s="154" t="s">
        <v>120</v>
      </c>
      <c r="C9" s="152"/>
      <c r="D9" s="152"/>
      <c r="E9" s="152"/>
      <c r="F9" s="152"/>
    </row>
    <row r="10" spans="1:17">
      <c r="A10" s="34" t="s">
        <v>121</v>
      </c>
      <c r="B10" s="156" t="s">
        <v>159</v>
      </c>
      <c r="C10" s="152"/>
      <c r="D10" s="152"/>
      <c r="E10" s="152"/>
      <c r="F10" s="152"/>
    </row>
    <row r="12" spans="1:17" ht="27" thickBot="1">
      <c r="A12" s="35" t="s">
        <v>0</v>
      </c>
      <c r="B12" s="35" t="s">
        <v>122</v>
      </c>
      <c r="C12" s="35" t="s">
        <v>123</v>
      </c>
      <c r="D12" s="35" t="s">
        <v>124</v>
      </c>
      <c r="E12" s="35" t="s">
        <v>125</v>
      </c>
      <c r="F12" s="35" t="s">
        <v>126</v>
      </c>
      <c r="G12" s="35" t="s">
        <v>127</v>
      </c>
      <c r="H12" s="35" t="s">
        <v>128</v>
      </c>
      <c r="I12" s="35" t="s">
        <v>129</v>
      </c>
      <c r="J12" s="35" t="s">
        <v>130</v>
      </c>
      <c r="K12" s="35" t="s">
        <v>131</v>
      </c>
      <c r="L12" s="35" t="s">
        <v>132</v>
      </c>
      <c r="M12" s="35" t="s">
        <v>133</v>
      </c>
      <c r="N12" s="35" t="s">
        <v>134</v>
      </c>
      <c r="P12" s="35" t="s">
        <v>0</v>
      </c>
      <c r="Q12" s="35" t="s">
        <v>161</v>
      </c>
    </row>
    <row r="13" spans="1:17" ht="15.75" thickTop="1">
      <c r="A13" s="36">
        <v>1948</v>
      </c>
      <c r="B13" s="37">
        <v>3.4</v>
      </c>
      <c r="C13" s="37">
        <v>3.8</v>
      </c>
      <c r="D13" s="37">
        <v>4</v>
      </c>
      <c r="E13" s="37">
        <v>3.9</v>
      </c>
      <c r="F13" s="37">
        <v>3.5</v>
      </c>
      <c r="G13" s="37">
        <v>3.6</v>
      </c>
      <c r="H13" s="37">
        <v>3.6</v>
      </c>
      <c r="I13" s="37">
        <v>3.9</v>
      </c>
      <c r="J13" s="37">
        <v>3.8</v>
      </c>
      <c r="K13" s="37">
        <v>3.7</v>
      </c>
      <c r="L13" s="37">
        <v>3.8</v>
      </c>
      <c r="M13" s="37">
        <v>4</v>
      </c>
      <c r="N13" s="38">
        <f>AVERAGE(B13:M13)</f>
        <v>3.75</v>
      </c>
      <c r="P13" s="36">
        <v>1948</v>
      </c>
      <c r="Q13" s="38">
        <v>3.75</v>
      </c>
    </row>
    <row r="14" spans="1:17">
      <c r="A14" s="36">
        <v>1949</v>
      </c>
      <c r="B14" s="37">
        <v>4.3</v>
      </c>
      <c r="C14" s="37">
        <v>4.7</v>
      </c>
      <c r="D14" s="37">
        <v>5</v>
      </c>
      <c r="E14" s="37">
        <v>5.3</v>
      </c>
      <c r="F14" s="37">
        <v>6.1</v>
      </c>
      <c r="G14" s="37">
        <v>6.2</v>
      </c>
      <c r="H14" s="37">
        <v>6.7</v>
      </c>
      <c r="I14" s="37">
        <v>6.8</v>
      </c>
      <c r="J14" s="37">
        <v>6.6</v>
      </c>
      <c r="K14" s="37">
        <v>7.9</v>
      </c>
      <c r="L14" s="37">
        <v>6.4</v>
      </c>
      <c r="M14" s="37">
        <v>6.6</v>
      </c>
      <c r="N14" s="38">
        <f t="shared" ref="N14:N77" si="0">AVERAGE(B14:M14)</f>
        <v>6.05</v>
      </c>
      <c r="P14" s="36">
        <v>1949</v>
      </c>
      <c r="Q14" s="38">
        <v>6.05</v>
      </c>
    </row>
    <row r="15" spans="1:17">
      <c r="A15" s="36">
        <v>1950</v>
      </c>
      <c r="B15" s="37">
        <v>6.5</v>
      </c>
      <c r="C15" s="37">
        <v>6.4</v>
      </c>
      <c r="D15" s="37">
        <v>6.3</v>
      </c>
      <c r="E15" s="37">
        <v>5.8</v>
      </c>
      <c r="F15" s="37">
        <v>5.5</v>
      </c>
      <c r="G15" s="37">
        <v>5.4</v>
      </c>
      <c r="H15" s="37">
        <v>5</v>
      </c>
      <c r="I15" s="37">
        <v>4.5</v>
      </c>
      <c r="J15" s="37">
        <v>4.4000000000000004</v>
      </c>
      <c r="K15" s="37">
        <v>4.2</v>
      </c>
      <c r="L15" s="37">
        <v>4.2</v>
      </c>
      <c r="M15" s="37">
        <v>4.3</v>
      </c>
      <c r="N15" s="38">
        <f t="shared" si="0"/>
        <v>5.208333333333333</v>
      </c>
      <c r="P15" s="36">
        <v>1950</v>
      </c>
      <c r="Q15" s="38">
        <v>5.208333333333333</v>
      </c>
    </row>
    <row r="16" spans="1:17">
      <c r="A16" s="36">
        <v>1951</v>
      </c>
      <c r="B16" s="37">
        <v>3.7</v>
      </c>
      <c r="C16" s="37">
        <v>3.4</v>
      </c>
      <c r="D16" s="37">
        <v>3.4</v>
      </c>
      <c r="E16" s="37">
        <v>3.1</v>
      </c>
      <c r="F16" s="37">
        <v>3</v>
      </c>
      <c r="G16" s="37">
        <v>3.2</v>
      </c>
      <c r="H16" s="37">
        <v>3.1</v>
      </c>
      <c r="I16" s="37">
        <v>3.1</v>
      </c>
      <c r="J16" s="37">
        <v>3.3</v>
      </c>
      <c r="K16" s="37">
        <v>3.5</v>
      </c>
      <c r="L16" s="37">
        <v>3.5</v>
      </c>
      <c r="M16" s="37">
        <v>3.1</v>
      </c>
      <c r="N16" s="38">
        <f t="shared" si="0"/>
        <v>3.2833333333333337</v>
      </c>
      <c r="P16" s="36">
        <v>1951</v>
      </c>
      <c r="Q16" s="38">
        <v>3.2833333333333337</v>
      </c>
    </row>
    <row r="17" spans="1:17">
      <c r="A17" s="36">
        <v>1952</v>
      </c>
      <c r="B17" s="37">
        <v>3.2</v>
      </c>
      <c r="C17" s="37">
        <v>3.1</v>
      </c>
      <c r="D17" s="37">
        <v>2.9</v>
      </c>
      <c r="E17" s="37">
        <v>2.9</v>
      </c>
      <c r="F17" s="37">
        <v>3</v>
      </c>
      <c r="G17" s="37">
        <v>3</v>
      </c>
      <c r="H17" s="37">
        <v>3.2</v>
      </c>
      <c r="I17" s="37">
        <v>3.4</v>
      </c>
      <c r="J17" s="37">
        <v>3.1</v>
      </c>
      <c r="K17" s="37">
        <v>3</v>
      </c>
      <c r="L17" s="37">
        <v>2.8</v>
      </c>
      <c r="M17" s="37">
        <v>2.7</v>
      </c>
      <c r="N17" s="38">
        <f t="shared" si="0"/>
        <v>3.0250000000000004</v>
      </c>
      <c r="P17" s="36">
        <v>1952</v>
      </c>
      <c r="Q17" s="38">
        <v>3.0250000000000004</v>
      </c>
    </row>
    <row r="18" spans="1:17">
      <c r="A18" s="36">
        <v>1953</v>
      </c>
      <c r="B18" s="37">
        <v>2.9</v>
      </c>
      <c r="C18" s="37">
        <v>2.6</v>
      </c>
      <c r="D18" s="37">
        <v>2.6</v>
      </c>
      <c r="E18" s="37">
        <v>2.7</v>
      </c>
      <c r="F18" s="37">
        <v>2.5</v>
      </c>
      <c r="G18" s="37">
        <v>2.5</v>
      </c>
      <c r="H18" s="37">
        <v>2.6</v>
      </c>
      <c r="I18" s="37">
        <v>2.7</v>
      </c>
      <c r="J18" s="37">
        <v>2.9</v>
      </c>
      <c r="K18" s="37">
        <v>3.1</v>
      </c>
      <c r="L18" s="37">
        <v>3.5</v>
      </c>
      <c r="M18" s="37">
        <v>4.5</v>
      </c>
      <c r="N18" s="38">
        <f t="shared" si="0"/>
        <v>2.9250000000000003</v>
      </c>
      <c r="P18" s="36">
        <v>1953</v>
      </c>
      <c r="Q18" s="38">
        <v>2.9250000000000003</v>
      </c>
    </row>
    <row r="19" spans="1:17">
      <c r="A19" s="36">
        <v>1954</v>
      </c>
      <c r="B19" s="37">
        <v>4.9000000000000004</v>
      </c>
      <c r="C19" s="37">
        <v>5.2</v>
      </c>
      <c r="D19" s="37">
        <v>5.7</v>
      </c>
      <c r="E19" s="37">
        <v>5.9</v>
      </c>
      <c r="F19" s="37">
        <v>5.9</v>
      </c>
      <c r="G19" s="37">
        <v>5.6</v>
      </c>
      <c r="H19" s="37">
        <v>5.8</v>
      </c>
      <c r="I19" s="37">
        <v>6</v>
      </c>
      <c r="J19" s="37">
        <v>6.1</v>
      </c>
      <c r="K19" s="37">
        <v>5.7</v>
      </c>
      <c r="L19" s="37">
        <v>5.3</v>
      </c>
      <c r="M19" s="37">
        <v>5</v>
      </c>
      <c r="N19" s="38">
        <f t="shared" si="0"/>
        <v>5.5916666666666659</v>
      </c>
      <c r="P19" s="36">
        <v>1954</v>
      </c>
      <c r="Q19" s="38">
        <v>5.5916666666666659</v>
      </c>
    </row>
    <row r="20" spans="1:17">
      <c r="A20" s="36">
        <v>1955</v>
      </c>
      <c r="B20" s="37">
        <v>4.9000000000000004</v>
      </c>
      <c r="C20" s="37">
        <v>4.7</v>
      </c>
      <c r="D20" s="37">
        <v>4.5999999999999996</v>
      </c>
      <c r="E20" s="37">
        <v>4.7</v>
      </c>
      <c r="F20" s="37">
        <v>4.3</v>
      </c>
      <c r="G20" s="37">
        <v>4.2</v>
      </c>
      <c r="H20" s="37">
        <v>4</v>
      </c>
      <c r="I20" s="37">
        <v>4.2</v>
      </c>
      <c r="J20" s="37">
        <v>4.0999999999999996</v>
      </c>
      <c r="K20" s="37">
        <v>4.3</v>
      </c>
      <c r="L20" s="37">
        <v>4.2</v>
      </c>
      <c r="M20" s="37">
        <v>4.2</v>
      </c>
      <c r="N20" s="38">
        <f t="shared" si="0"/>
        <v>4.3666666666666671</v>
      </c>
      <c r="P20" s="36">
        <v>1955</v>
      </c>
      <c r="Q20" s="38">
        <v>4.3666666666666671</v>
      </c>
    </row>
    <row r="21" spans="1:17">
      <c r="A21" s="36">
        <v>1956</v>
      </c>
      <c r="B21" s="37">
        <v>4</v>
      </c>
      <c r="C21" s="37">
        <v>3.9</v>
      </c>
      <c r="D21" s="37">
        <v>4.2</v>
      </c>
      <c r="E21" s="37">
        <v>4</v>
      </c>
      <c r="F21" s="37">
        <v>4.3</v>
      </c>
      <c r="G21" s="37">
        <v>4.3</v>
      </c>
      <c r="H21" s="37">
        <v>4.4000000000000004</v>
      </c>
      <c r="I21" s="37">
        <v>4.0999999999999996</v>
      </c>
      <c r="J21" s="37">
        <v>3.9</v>
      </c>
      <c r="K21" s="37">
        <v>3.9</v>
      </c>
      <c r="L21" s="37">
        <v>4.3</v>
      </c>
      <c r="M21" s="37">
        <v>4.2</v>
      </c>
      <c r="N21" s="38">
        <f t="shared" si="0"/>
        <v>4.125</v>
      </c>
      <c r="P21" s="36">
        <v>1956</v>
      </c>
      <c r="Q21" s="38">
        <v>4.125</v>
      </c>
    </row>
    <row r="22" spans="1:17">
      <c r="A22" s="36">
        <v>1957</v>
      </c>
      <c r="B22" s="37">
        <v>4.2</v>
      </c>
      <c r="C22" s="37">
        <v>3.9</v>
      </c>
      <c r="D22" s="37">
        <v>3.7</v>
      </c>
      <c r="E22" s="37">
        <v>3.9</v>
      </c>
      <c r="F22" s="37">
        <v>4.0999999999999996</v>
      </c>
      <c r="G22" s="37">
        <v>4.3</v>
      </c>
      <c r="H22" s="37">
        <v>4.2</v>
      </c>
      <c r="I22" s="37">
        <v>4.0999999999999996</v>
      </c>
      <c r="J22" s="37">
        <v>4.4000000000000004</v>
      </c>
      <c r="K22" s="37">
        <v>4.5</v>
      </c>
      <c r="L22" s="37">
        <v>5.0999999999999996</v>
      </c>
      <c r="M22" s="37">
        <v>5.2</v>
      </c>
      <c r="N22" s="38">
        <f t="shared" si="0"/>
        <v>4.3</v>
      </c>
      <c r="P22" s="36">
        <v>1957</v>
      </c>
      <c r="Q22" s="38">
        <v>4.3</v>
      </c>
    </row>
    <row r="23" spans="1:17">
      <c r="A23" s="36">
        <v>1958</v>
      </c>
      <c r="B23" s="37">
        <v>5.8</v>
      </c>
      <c r="C23" s="37">
        <v>6.4</v>
      </c>
      <c r="D23" s="37">
        <v>6.7</v>
      </c>
      <c r="E23" s="37">
        <v>7.4</v>
      </c>
      <c r="F23" s="37">
        <v>7.4</v>
      </c>
      <c r="G23" s="37">
        <v>7.3</v>
      </c>
      <c r="H23" s="37">
        <v>7.5</v>
      </c>
      <c r="I23" s="37">
        <v>7.4</v>
      </c>
      <c r="J23" s="37">
        <v>7.1</v>
      </c>
      <c r="K23" s="37">
        <v>6.7</v>
      </c>
      <c r="L23" s="37">
        <v>6.2</v>
      </c>
      <c r="M23" s="37">
        <v>6.2</v>
      </c>
      <c r="N23" s="38">
        <f t="shared" si="0"/>
        <v>6.8416666666666659</v>
      </c>
      <c r="P23" s="36">
        <v>1958</v>
      </c>
      <c r="Q23" s="38">
        <v>6.8416666666666659</v>
      </c>
    </row>
    <row r="24" spans="1:17">
      <c r="A24" s="36">
        <v>1959</v>
      </c>
      <c r="B24" s="37">
        <v>6</v>
      </c>
      <c r="C24" s="37">
        <v>5.9</v>
      </c>
      <c r="D24" s="37">
        <v>5.6</v>
      </c>
      <c r="E24" s="37">
        <v>5.2</v>
      </c>
      <c r="F24" s="37">
        <v>5.0999999999999996</v>
      </c>
      <c r="G24" s="37">
        <v>5</v>
      </c>
      <c r="H24" s="37">
        <v>5.0999999999999996</v>
      </c>
      <c r="I24" s="37">
        <v>5.2</v>
      </c>
      <c r="J24" s="37">
        <v>5.5</v>
      </c>
      <c r="K24" s="37">
        <v>5.7</v>
      </c>
      <c r="L24" s="37">
        <v>5.8</v>
      </c>
      <c r="M24" s="37">
        <v>5.3</v>
      </c>
      <c r="N24" s="38">
        <f t="shared" si="0"/>
        <v>5.45</v>
      </c>
      <c r="P24" s="36">
        <v>1959</v>
      </c>
      <c r="Q24" s="38">
        <v>5.45</v>
      </c>
    </row>
    <row r="25" spans="1:17">
      <c r="A25" s="36">
        <v>1960</v>
      </c>
      <c r="B25" s="37">
        <v>5.2</v>
      </c>
      <c r="C25" s="37">
        <v>4.8</v>
      </c>
      <c r="D25" s="37">
        <v>5.4</v>
      </c>
      <c r="E25" s="37">
        <v>5.2</v>
      </c>
      <c r="F25" s="37">
        <v>5.0999999999999996</v>
      </c>
      <c r="G25" s="37">
        <v>5.4</v>
      </c>
      <c r="H25" s="37">
        <v>5.5</v>
      </c>
      <c r="I25" s="37">
        <v>5.6</v>
      </c>
      <c r="J25" s="37">
        <v>5.5</v>
      </c>
      <c r="K25" s="37">
        <v>6.1</v>
      </c>
      <c r="L25" s="37">
        <v>6.1</v>
      </c>
      <c r="M25" s="37">
        <v>6.6</v>
      </c>
      <c r="N25" s="38">
        <f t="shared" si="0"/>
        <v>5.541666666666667</v>
      </c>
      <c r="P25" s="36">
        <v>1960</v>
      </c>
      <c r="Q25" s="38">
        <v>5.541666666666667</v>
      </c>
    </row>
    <row r="26" spans="1:17">
      <c r="A26" s="36">
        <v>1961</v>
      </c>
      <c r="B26" s="37">
        <v>6.6</v>
      </c>
      <c r="C26" s="37">
        <v>6.9</v>
      </c>
      <c r="D26" s="37">
        <v>6.9</v>
      </c>
      <c r="E26" s="37">
        <v>7</v>
      </c>
      <c r="F26" s="37">
        <v>7.1</v>
      </c>
      <c r="G26" s="37">
        <v>6.9</v>
      </c>
      <c r="H26" s="37">
        <v>7</v>
      </c>
      <c r="I26" s="37">
        <v>6.6</v>
      </c>
      <c r="J26" s="37">
        <v>6.7</v>
      </c>
      <c r="K26" s="37">
        <v>6.5</v>
      </c>
      <c r="L26" s="37">
        <v>6.1</v>
      </c>
      <c r="M26" s="37">
        <v>6</v>
      </c>
      <c r="N26" s="38">
        <f t="shared" si="0"/>
        <v>6.6916666666666664</v>
      </c>
      <c r="P26" s="36">
        <v>1961</v>
      </c>
      <c r="Q26" s="38">
        <v>6.6916666666666664</v>
      </c>
    </row>
    <row r="27" spans="1:17">
      <c r="A27" s="36">
        <v>1962</v>
      </c>
      <c r="B27" s="37">
        <v>5.8</v>
      </c>
      <c r="C27" s="37">
        <v>5.5</v>
      </c>
      <c r="D27" s="37">
        <v>5.6</v>
      </c>
      <c r="E27" s="37">
        <v>5.6</v>
      </c>
      <c r="F27" s="37">
        <v>5.5</v>
      </c>
      <c r="G27" s="37">
        <v>5.5</v>
      </c>
      <c r="H27" s="37">
        <v>5.4</v>
      </c>
      <c r="I27" s="37">
        <v>5.7</v>
      </c>
      <c r="J27" s="37">
        <v>5.6</v>
      </c>
      <c r="K27" s="37">
        <v>5.4</v>
      </c>
      <c r="L27" s="37">
        <v>5.7</v>
      </c>
      <c r="M27" s="37">
        <v>5.5</v>
      </c>
      <c r="N27" s="38">
        <f t="shared" si="0"/>
        <v>5.5666666666666673</v>
      </c>
      <c r="P27" s="36">
        <v>1962</v>
      </c>
      <c r="Q27" s="38">
        <v>5.5666666666666673</v>
      </c>
    </row>
    <row r="28" spans="1:17">
      <c r="A28" s="36">
        <v>1963</v>
      </c>
      <c r="B28" s="37">
        <v>5.7</v>
      </c>
      <c r="C28" s="37">
        <v>5.9</v>
      </c>
      <c r="D28" s="37">
        <v>5.7</v>
      </c>
      <c r="E28" s="37">
        <v>5.7</v>
      </c>
      <c r="F28" s="37">
        <v>5.9</v>
      </c>
      <c r="G28" s="37">
        <v>5.6</v>
      </c>
      <c r="H28" s="37">
        <v>5.6</v>
      </c>
      <c r="I28" s="37">
        <v>5.4</v>
      </c>
      <c r="J28" s="37">
        <v>5.5</v>
      </c>
      <c r="K28" s="37">
        <v>5.5</v>
      </c>
      <c r="L28" s="37">
        <v>5.7</v>
      </c>
      <c r="M28" s="37">
        <v>5.5</v>
      </c>
      <c r="N28" s="38">
        <f t="shared" si="0"/>
        <v>5.6416666666666666</v>
      </c>
      <c r="P28" s="36">
        <v>1963</v>
      </c>
      <c r="Q28" s="38">
        <v>5.6416666666666666</v>
      </c>
    </row>
    <row r="29" spans="1:17">
      <c r="A29" s="36">
        <v>1964</v>
      </c>
      <c r="B29" s="37">
        <v>5.6</v>
      </c>
      <c r="C29" s="37">
        <v>5.4</v>
      </c>
      <c r="D29" s="37">
        <v>5.4</v>
      </c>
      <c r="E29" s="37">
        <v>5.3</v>
      </c>
      <c r="F29" s="37">
        <v>5.0999999999999996</v>
      </c>
      <c r="G29" s="37">
        <v>5.2</v>
      </c>
      <c r="H29" s="37">
        <v>4.9000000000000004</v>
      </c>
      <c r="I29" s="37">
        <v>5</v>
      </c>
      <c r="J29" s="37">
        <v>5.0999999999999996</v>
      </c>
      <c r="K29" s="37">
        <v>5.0999999999999996</v>
      </c>
      <c r="L29" s="37">
        <v>4.8</v>
      </c>
      <c r="M29" s="37">
        <v>5</v>
      </c>
      <c r="N29" s="38">
        <f t="shared" si="0"/>
        <v>5.1583333333333332</v>
      </c>
      <c r="P29" s="36">
        <v>1964</v>
      </c>
      <c r="Q29" s="38">
        <v>5.1583333333333332</v>
      </c>
    </row>
    <row r="30" spans="1:17">
      <c r="A30" s="36">
        <v>1965</v>
      </c>
      <c r="B30" s="37">
        <v>4.9000000000000004</v>
      </c>
      <c r="C30" s="37">
        <v>5.0999999999999996</v>
      </c>
      <c r="D30" s="37">
        <v>4.7</v>
      </c>
      <c r="E30" s="37">
        <v>4.8</v>
      </c>
      <c r="F30" s="37">
        <v>4.5999999999999996</v>
      </c>
      <c r="G30" s="37">
        <v>4.5999999999999996</v>
      </c>
      <c r="H30" s="37">
        <v>4.4000000000000004</v>
      </c>
      <c r="I30" s="37">
        <v>4.4000000000000004</v>
      </c>
      <c r="J30" s="37">
        <v>4.3</v>
      </c>
      <c r="K30" s="37">
        <v>4.2</v>
      </c>
      <c r="L30" s="37">
        <v>4.0999999999999996</v>
      </c>
      <c r="M30" s="37">
        <v>4</v>
      </c>
      <c r="N30" s="38">
        <f t="shared" si="0"/>
        <v>4.5083333333333337</v>
      </c>
      <c r="P30" s="36">
        <v>1965</v>
      </c>
      <c r="Q30" s="38">
        <v>4.5083333333333337</v>
      </c>
    </row>
    <row r="31" spans="1:17">
      <c r="A31" s="36">
        <v>1966</v>
      </c>
      <c r="B31" s="37">
        <v>4</v>
      </c>
      <c r="C31" s="37">
        <v>3.8</v>
      </c>
      <c r="D31" s="37">
        <v>3.8</v>
      </c>
      <c r="E31" s="37">
        <v>3.8</v>
      </c>
      <c r="F31" s="37">
        <v>3.9</v>
      </c>
      <c r="G31" s="37">
        <v>3.8</v>
      </c>
      <c r="H31" s="37">
        <v>3.8</v>
      </c>
      <c r="I31" s="37">
        <v>3.8</v>
      </c>
      <c r="J31" s="37">
        <v>3.7</v>
      </c>
      <c r="K31" s="37">
        <v>3.7</v>
      </c>
      <c r="L31" s="37">
        <v>3.6</v>
      </c>
      <c r="M31" s="37">
        <v>3.8</v>
      </c>
      <c r="N31" s="38">
        <f t="shared" si="0"/>
        <v>3.7916666666666665</v>
      </c>
      <c r="P31" s="36">
        <v>1966</v>
      </c>
      <c r="Q31" s="38">
        <v>3.7916666666666665</v>
      </c>
    </row>
    <row r="32" spans="1:17">
      <c r="A32" s="36">
        <v>1967</v>
      </c>
      <c r="B32" s="37">
        <v>3.9</v>
      </c>
      <c r="C32" s="37">
        <v>3.8</v>
      </c>
      <c r="D32" s="37">
        <v>3.8</v>
      </c>
      <c r="E32" s="37">
        <v>3.8</v>
      </c>
      <c r="F32" s="37">
        <v>3.8</v>
      </c>
      <c r="G32" s="37">
        <v>3.9</v>
      </c>
      <c r="H32" s="37">
        <v>3.8</v>
      </c>
      <c r="I32" s="37">
        <v>3.8</v>
      </c>
      <c r="J32" s="37">
        <v>3.8</v>
      </c>
      <c r="K32" s="37">
        <v>4</v>
      </c>
      <c r="L32" s="37">
        <v>3.9</v>
      </c>
      <c r="M32" s="37">
        <v>3.8</v>
      </c>
      <c r="N32" s="38">
        <f t="shared" si="0"/>
        <v>3.8416666666666663</v>
      </c>
      <c r="P32" s="36">
        <v>1967</v>
      </c>
      <c r="Q32" s="38">
        <v>3.8416666666666663</v>
      </c>
    </row>
    <row r="33" spans="1:53">
      <c r="A33" s="36">
        <v>1968</v>
      </c>
      <c r="B33" s="37">
        <v>3.7</v>
      </c>
      <c r="C33" s="37">
        <v>3.8</v>
      </c>
      <c r="D33" s="37">
        <v>3.7</v>
      </c>
      <c r="E33" s="37">
        <v>3.5</v>
      </c>
      <c r="F33" s="37">
        <v>3.5</v>
      </c>
      <c r="G33" s="37">
        <v>3.7</v>
      </c>
      <c r="H33" s="37">
        <v>3.7</v>
      </c>
      <c r="I33" s="37">
        <v>3.5</v>
      </c>
      <c r="J33" s="37">
        <v>3.4</v>
      </c>
      <c r="K33" s="37">
        <v>3.4</v>
      </c>
      <c r="L33" s="37">
        <v>3.4</v>
      </c>
      <c r="M33" s="37">
        <v>3.4</v>
      </c>
      <c r="N33" s="38">
        <f t="shared" si="0"/>
        <v>3.5583333333333331</v>
      </c>
      <c r="P33" s="36">
        <v>1968</v>
      </c>
      <c r="Q33" s="38">
        <v>3.5583333333333331</v>
      </c>
    </row>
    <row r="34" spans="1:53">
      <c r="A34" s="36">
        <v>1969</v>
      </c>
      <c r="B34" s="37">
        <v>3.4</v>
      </c>
      <c r="C34" s="37">
        <v>3.4</v>
      </c>
      <c r="D34" s="37">
        <v>3.4</v>
      </c>
      <c r="E34" s="37">
        <v>3.4</v>
      </c>
      <c r="F34" s="37">
        <v>3.4</v>
      </c>
      <c r="G34" s="37">
        <v>3.5</v>
      </c>
      <c r="H34" s="37">
        <v>3.5</v>
      </c>
      <c r="I34" s="37">
        <v>3.5</v>
      </c>
      <c r="J34" s="37">
        <v>3.7</v>
      </c>
      <c r="K34" s="37">
        <v>3.7</v>
      </c>
      <c r="L34" s="37">
        <v>3.5</v>
      </c>
      <c r="M34" s="37">
        <v>3.5</v>
      </c>
      <c r="N34" s="38">
        <f t="shared" si="0"/>
        <v>3.4916666666666667</v>
      </c>
      <c r="P34" s="36">
        <v>1969</v>
      </c>
      <c r="Q34" s="38">
        <v>3.4916666666666667</v>
      </c>
    </row>
    <row r="35" spans="1:53">
      <c r="A35" s="36">
        <v>1970</v>
      </c>
      <c r="B35" s="37">
        <v>3.9</v>
      </c>
      <c r="C35" s="37">
        <v>4.2</v>
      </c>
      <c r="D35" s="37">
        <v>4.4000000000000004</v>
      </c>
      <c r="E35" s="37">
        <v>4.5999999999999996</v>
      </c>
      <c r="F35" s="37">
        <v>4.8</v>
      </c>
      <c r="G35" s="37">
        <v>4.9000000000000004</v>
      </c>
      <c r="H35" s="37">
        <v>5</v>
      </c>
      <c r="I35" s="37">
        <v>5.0999999999999996</v>
      </c>
      <c r="J35" s="37">
        <v>5.4</v>
      </c>
      <c r="K35" s="37">
        <v>5.5</v>
      </c>
      <c r="L35" s="37">
        <v>5.9</v>
      </c>
      <c r="M35" s="37">
        <v>6.1</v>
      </c>
      <c r="N35" s="38">
        <f t="shared" si="0"/>
        <v>4.9833333333333334</v>
      </c>
      <c r="P35" s="36">
        <v>1970</v>
      </c>
      <c r="Q35" s="38">
        <v>4.9833333333333334</v>
      </c>
    </row>
    <row r="36" spans="1:53">
      <c r="A36" s="36">
        <v>1971</v>
      </c>
      <c r="B36" s="37">
        <v>5.9</v>
      </c>
      <c r="C36" s="37">
        <v>5.9</v>
      </c>
      <c r="D36" s="37">
        <v>6</v>
      </c>
      <c r="E36" s="37">
        <v>5.9</v>
      </c>
      <c r="F36" s="37">
        <v>5.9</v>
      </c>
      <c r="G36" s="37">
        <v>5.9</v>
      </c>
      <c r="H36" s="37">
        <v>6</v>
      </c>
      <c r="I36" s="37">
        <v>6.1</v>
      </c>
      <c r="J36" s="37">
        <v>6</v>
      </c>
      <c r="K36" s="37">
        <v>5.8</v>
      </c>
      <c r="L36" s="37">
        <v>6</v>
      </c>
      <c r="M36" s="37">
        <v>6</v>
      </c>
      <c r="N36" s="38">
        <f t="shared" si="0"/>
        <v>5.95</v>
      </c>
      <c r="P36" s="36">
        <v>1971</v>
      </c>
      <c r="Q36" s="38">
        <v>5.95</v>
      </c>
      <c r="U36" s="18" t="s">
        <v>324</v>
      </c>
      <c r="AI36" s="18" t="s">
        <v>353</v>
      </c>
    </row>
    <row r="37" spans="1:53" ht="15.75" thickBot="1">
      <c r="A37" s="36">
        <v>1972</v>
      </c>
      <c r="B37" s="37">
        <v>5.8</v>
      </c>
      <c r="C37" s="37">
        <v>5.7</v>
      </c>
      <c r="D37" s="37">
        <v>5.8</v>
      </c>
      <c r="E37" s="37">
        <v>5.7</v>
      </c>
      <c r="F37" s="37">
        <v>5.7</v>
      </c>
      <c r="G37" s="37">
        <v>5.7</v>
      </c>
      <c r="H37" s="37">
        <v>5.6</v>
      </c>
      <c r="I37" s="37">
        <v>5.6</v>
      </c>
      <c r="J37" s="37">
        <v>5.5</v>
      </c>
      <c r="K37" s="37">
        <v>5.6</v>
      </c>
      <c r="L37" s="37">
        <v>5.3</v>
      </c>
      <c r="M37" s="37">
        <v>5.2</v>
      </c>
      <c r="N37" s="38">
        <f t="shared" si="0"/>
        <v>5.6000000000000005</v>
      </c>
      <c r="P37" s="36">
        <v>1972</v>
      </c>
      <c r="Q37" s="38">
        <v>5.6000000000000005</v>
      </c>
    </row>
    <row r="38" spans="1:53" ht="78">
      <c r="A38" s="36">
        <v>1973</v>
      </c>
      <c r="B38" s="37">
        <v>4.9000000000000004</v>
      </c>
      <c r="C38" s="37">
        <v>5</v>
      </c>
      <c r="D38" s="37">
        <v>4.9000000000000004</v>
      </c>
      <c r="E38" s="37">
        <v>5</v>
      </c>
      <c r="F38" s="37">
        <v>4.9000000000000004</v>
      </c>
      <c r="G38" s="37">
        <v>4.9000000000000004</v>
      </c>
      <c r="H38" s="37">
        <v>4.8</v>
      </c>
      <c r="I38" s="37">
        <v>4.8</v>
      </c>
      <c r="J38" s="37">
        <v>4.8</v>
      </c>
      <c r="K38" s="37">
        <v>4.5999999999999996</v>
      </c>
      <c r="L38" s="37">
        <v>4.8</v>
      </c>
      <c r="M38" s="37">
        <v>4.9000000000000004</v>
      </c>
      <c r="N38" s="38">
        <f t="shared" si="0"/>
        <v>4.8583333333333325</v>
      </c>
      <c r="P38" s="36">
        <v>1973</v>
      </c>
      <c r="Q38" s="38">
        <v>4.8583333333333325</v>
      </c>
      <c r="U38" s="18" t="s">
        <v>325</v>
      </c>
      <c r="AI38" s="157" t="s">
        <v>0</v>
      </c>
      <c r="AJ38" s="157" t="s">
        <v>341</v>
      </c>
      <c r="AK38" s="169" t="s">
        <v>342</v>
      </c>
      <c r="AL38" s="170"/>
      <c r="AM38" s="170"/>
      <c r="AN38" s="170"/>
      <c r="AO38" s="170"/>
      <c r="AP38" s="170"/>
      <c r="AQ38" s="170"/>
      <c r="AR38" s="171"/>
      <c r="AS38" s="53" t="s">
        <v>343</v>
      </c>
      <c r="AV38" s="63" t="s">
        <v>354</v>
      </c>
      <c r="AW38"/>
    </row>
    <row r="39" spans="1:53" ht="65.25" thickBot="1">
      <c r="A39" s="36">
        <v>1974</v>
      </c>
      <c r="B39" s="37">
        <v>5.0999999999999996</v>
      </c>
      <c r="C39" s="37">
        <v>5.2</v>
      </c>
      <c r="D39" s="37">
        <v>5.0999999999999996</v>
      </c>
      <c r="E39" s="37">
        <v>5.0999999999999996</v>
      </c>
      <c r="F39" s="37">
        <v>5.0999999999999996</v>
      </c>
      <c r="G39" s="37">
        <v>5.4</v>
      </c>
      <c r="H39" s="37">
        <v>5.5</v>
      </c>
      <c r="I39" s="37">
        <v>5.5</v>
      </c>
      <c r="J39" s="37">
        <v>5.9</v>
      </c>
      <c r="K39" s="37">
        <v>6</v>
      </c>
      <c r="L39" s="37">
        <v>6.6</v>
      </c>
      <c r="M39" s="37">
        <v>7.2</v>
      </c>
      <c r="N39" s="38">
        <f t="shared" si="0"/>
        <v>5.6416666666666666</v>
      </c>
      <c r="P39" s="36">
        <v>1974</v>
      </c>
      <c r="Q39" s="38">
        <v>5.6416666666666666</v>
      </c>
      <c r="U39" s="18" t="s">
        <v>326</v>
      </c>
      <c r="AI39" s="158"/>
      <c r="AJ39" s="158"/>
      <c r="AK39" s="172"/>
      <c r="AL39" s="173"/>
      <c r="AM39" s="173"/>
      <c r="AN39" s="173"/>
      <c r="AO39" s="173"/>
      <c r="AP39" s="173"/>
      <c r="AQ39" s="173"/>
      <c r="AR39" s="174"/>
      <c r="AS39" s="54" t="s">
        <v>333</v>
      </c>
      <c r="AV39" s="64" t="s">
        <v>355</v>
      </c>
      <c r="AW39"/>
    </row>
    <row r="40" spans="1:53" ht="15.75" thickBot="1">
      <c r="A40" s="36">
        <v>1975</v>
      </c>
      <c r="B40" s="37">
        <v>8.1</v>
      </c>
      <c r="C40" s="37">
        <v>8.1</v>
      </c>
      <c r="D40" s="37">
        <v>8.6</v>
      </c>
      <c r="E40" s="37">
        <v>8.8000000000000007</v>
      </c>
      <c r="F40" s="37">
        <v>9</v>
      </c>
      <c r="G40" s="37">
        <v>8.8000000000000007</v>
      </c>
      <c r="H40" s="37">
        <v>8.6</v>
      </c>
      <c r="I40" s="37">
        <v>8.4</v>
      </c>
      <c r="J40" s="37">
        <v>8.4</v>
      </c>
      <c r="K40" s="37">
        <v>8.4</v>
      </c>
      <c r="L40" s="37">
        <v>8.3000000000000007</v>
      </c>
      <c r="M40" s="37">
        <v>8.1999999999999993</v>
      </c>
      <c r="N40" s="38">
        <f t="shared" si="0"/>
        <v>8.4749999999999996</v>
      </c>
      <c r="P40" s="36">
        <v>1975</v>
      </c>
      <c r="Q40" s="38">
        <v>8.4749999999999996</v>
      </c>
      <c r="U40" s="18" t="s">
        <v>327</v>
      </c>
      <c r="AI40" s="158"/>
      <c r="AJ40" s="158"/>
      <c r="AK40" s="157" t="s">
        <v>105</v>
      </c>
      <c r="AL40" s="53" t="s">
        <v>344</v>
      </c>
      <c r="AM40" s="169" t="s">
        <v>346</v>
      </c>
      <c r="AN40" s="170"/>
      <c r="AO40" s="170"/>
      <c r="AP40" s="171"/>
      <c r="AQ40" s="169" t="s">
        <v>347</v>
      </c>
      <c r="AR40" s="171"/>
      <c r="AS40" s="54" t="s">
        <v>334</v>
      </c>
      <c r="AV40" s="65" t="s">
        <v>0</v>
      </c>
      <c r="AW40" s="65" t="s">
        <v>356</v>
      </c>
      <c r="BA40" s="18" t="s">
        <v>391</v>
      </c>
    </row>
    <row r="41" spans="1:53" ht="15.75" thickBot="1">
      <c r="A41" s="36">
        <v>1976</v>
      </c>
      <c r="B41" s="37">
        <v>7.9</v>
      </c>
      <c r="C41" s="37">
        <v>7.7</v>
      </c>
      <c r="D41" s="37">
        <v>7.6</v>
      </c>
      <c r="E41" s="37">
        <v>7.7</v>
      </c>
      <c r="F41" s="37">
        <v>7.4</v>
      </c>
      <c r="G41" s="37">
        <v>7.6</v>
      </c>
      <c r="H41" s="37">
        <v>7.8</v>
      </c>
      <c r="I41" s="37">
        <v>7.8</v>
      </c>
      <c r="J41" s="37">
        <v>7.6</v>
      </c>
      <c r="K41" s="37">
        <v>7.7</v>
      </c>
      <c r="L41" s="37">
        <v>7.8</v>
      </c>
      <c r="M41" s="37">
        <v>7.8</v>
      </c>
      <c r="N41" s="38">
        <f t="shared" si="0"/>
        <v>7.6999999999999993</v>
      </c>
      <c r="P41" s="36">
        <v>1976</v>
      </c>
      <c r="Q41" s="38">
        <v>7.6999999999999993</v>
      </c>
      <c r="U41" s="18" t="s">
        <v>328</v>
      </c>
      <c r="AI41" s="158"/>
      <c r="AJ41" s="158"/>
      <c r="AK41" s="158"/>
      <c r="AL41" s="54" t="s">
        <v>335</v>
      </c>
      <c r="AM41" s="172"/>
      <c r="AN41" s="173"/>
      <c r="AO41" s="173"/>
      <c r="AP41" s="174"/>
      <c r="AQ41" s="172"/>
      <c r="AR41" s="174"/>
      <c r="AS41" s="54" t="s">
        <v>337</v>
      </c>
      <c r="AV41" s="66">
        <v>1920</v>
      </c>
      <c r="AW41" s="67">
        <v>5.1999999999999998E-2</v>
      </c>
      <c r="AX41" s="71">
        <v>5.2</v>
      </c>
      <c r="BA41" s="18" t="s">
        <v>363</v>
      </c>
    </row>
    <row r="42" spans="1:53" ht="24" customHeight="1" thickBot="1">
      <c r="A42" s="36">
        <v>1977</v>
      </c>
      <c r="B42" s="37">
        <v>7.5</v>
      </c>
      <c r="C42" s="37">
        <v>7.6</v>
      </c>
      <c r="D42" s="37">
        <v>7.4</v>
      </c>
      <c r="E42" s="37">
        <v>7.2</v>
      </c>
      <c r="F42" s="37">
        <v>7</v>
      </c>
      <c r="G42" s="37">
        <v>7.2</v>
      </c>
      <c r="H42" s="37">
        <v>6.9</v>
      </c>
      <c r="I42" s="37">
        <v>7</v>
      </c>
      <c r="J42" s="37">
        <v>6.8</v>
      </c>
      <c r="K42" s="37">
        <v>6.8</v>
      </c>
      <c r="L42" s="37">
        <v>6.8</v>
      </c>
      <c r="M42" s="37">
        <v>6.4</v>
      </c>
      <c r="N42" s="38">
        <f t="shared" si="0"/>
        <v>7.0500000000000007</v>
      </c>
      <c r="P42" s="36">
        <v>1977</v>
      </c>
      <c r="Q42" s="38">
        <v>7.0500000000000007</v>
      </c>
      <c r="U42" s="51">
        <v>1923</v>
      </c>
      <c r="V42" s="17">
        <v>3.3</v>
      </c>
      <c r="AI42" s="158"/>
      <c r="AJ42" s="158"/>
      <c r="AK42" s="158"/>
      <c r="AL42" s="54" t="s">
        <v>345</v>
      </c>
      <c r="AM42" s="157" t="s">
        <v>105</v>
      </c>
      <c r="AN42" s="53" t="s">
        <v>344</v>
      </c>
      <c r="AO42" s="53" t="s">
        <v>348</v>
      </c>
      <c r="AP42" s="53" t="s">
        <v>350</v>
      </c>
      <c r="AQ42" s="157" t="s">
        <v>352</v>
      </c>
      <c r="AR42" s="53" t="s">
        <v>344</v>
      </c>
      <c r="AS42" s="54"/>
      <c r="AV42" s="66">
        <v>1928</v>
      </c>
      <c r="AW42" s="68">
        <v>4.2</v>
      </c>
      <c r="AX42" s="71">
        <v>4.2</v>
      </c>
      <c r="BA42" s="18" t="s">
        <v>364</v>
      </c>
    </row>
    <row r="43" spans="1:53" ht="15.75" thickBot="1">
      <c r="A43" s="36">
        <v>1978</v>
      </c>
      <c r="B43" s="37">
        <v>6.4</v>
      </c>
      <c r="C43" s="37">
        <v>6.3</v>
      </c>
      <c r="D43" s="37">
        <v>6.3</v>
      </c>
      <c r="E43" s="37">
        <v>6.1</v>
      </c>
      <c r="F43" s="37">
        <v>6</v>
      </c>
      <c r="G43" s="37">
        <v>5.9</v>
      </c>
      <c r="H43" s="37">
        <v>6.2</v>
      </c>
      <c r="I43" s="37">
        <v>5.9</v>
      </c>
      <c r="J43" s="37">
        <v>6</v>
      </c>
      <c r="K43" s="37">
        <v>5.8</v>
      </c>
      <c r="L43" s="37">
        <v>5.9</v>
      </c>
      <c r="M43" s="37">
        <v>6</v>
      </c>
      <c r="N43" s="38">
        <f t="shared" si="0"/>
        <v>6.0666666666666664</v>
      </c>
      <c r="P43" s="36">
        <v>1978</v>
      </c>
      <c r="Q43" s="38">
        <v>6.0666666666666664</v>
      </c>
      <c r="U43" s="51">
        <v>1924</v>
      </c>
      <c r="V43" s="17">
        <v>3.3</v>
      </c>
      <c r="AI43" s="158"/>
      <c r="AJ43" s="158"/>
      <c r="AK43" s="158"/>
      <c r="AL43" s="54"/>
      <c r="AM43" s="158"/>
      <c r="AN43" s="54" t="s">
        <v>335</v>
      </c>
      <c r="AO43" s="54" t="s">
        <v>349</v>
      </c>
      <c r="AP43" s="54" t="s">
        <v>336</v>
      </c>
      <c r="AQ43" s="158"/>
      <c r="AR43" s="54" t="s">
        <v>335</v>
      </c>
      <c r="AS43" s="54"/>
      <c r="AV43" s="66">
        <v>1930</v>
      </c>
      <c r="AW43" s="68">
        <v>8.6999999999999993</v>
      </c>
      <c r="AX43" s="71">
        <v>8.6999999999999993</v>
      </c>
      <c r="BA43" s="18" t="s">
        <v>365</v>
      </c>
    </row>
    <row r="44" spans="1:53" ht="24" customHeight="1" thickBot="1">
      <c r="A44" s="36">
        <v>1979</v>
      </c>
      <c r="B44" s="37">
        <v>5.9</v>
      </c>
      <c r="C44" s="37">
        <v>5.9</v>
      </c>
      <c r="D44" s="37">
        <v>5.8</v>
      </c>
      <c r="E44" s="37">
        <v>5.8</v>
      </c>
      <c r="F44" s="37">
        <v>5.6</v>
      </c>
      <c r="G44" s="37">
        <v>5.7</v>
      </c>
      <c r="H44" s="37">
        <v>5.7</v>
      </c>
      <c r="I44" s="37">
        <v>6</v>
      </c>
      <c r="J44" s="37">
        <v>5.9</v>
      </c>
      <c r="K44" s="37">
        <v>6</v>
      </c>
      <c r="L44" s="37">
        <v>5.9</v>
      </c>
      <c r="M44" s="37">
        <v>6</v>
      </c>
      <c r="N44" s="38">
        <f t="shared" si="0"/>
        <v>5.8500000000000005</v>
      </c>
      <c r="P44" s="36">
        <v>1979</v>
      </c>
      <c r="Q44" s="38">
        <v>5.8500000000000005</v>
      </c>
      <c r="U44" s="51">
        <v>1925</v>
      </c>
      <c r="V44" s="17">
        <v>3.3</v>
      </c>
      <c r="AI44" s="158"/>
      <c r="AJ44" s="158"/>
      <c r="AK44" s="158"/>
      <c r="AL44" s="54"/>
      <c r="AM44" s="158"/>
      <c r="AN44" s="54" t="s">
        <v>345</v>
      </c>
      <c r="AO44" s="54"/>
      <c r="AP44" s="54" t="s">
        <v>351</v>
      </c>
      <c r="AQ44" s="158"/>
      <c r="AR44" s="54" t="s">
        <v>334</v>
      </c>
      <c r="AS44" s="54"/>
      <c r="AV44" s="66">
        <v>1932</v>
      </c>
      <c r="AW44" s="68">
        <v>23.6</v>
      </c>
      <c r="AX44" s="71">
        <v>23.6</v>
      </c>
      <c r="BA44" s="18" t="s">
        <v>366</v>
      </c>
    </row>
    <row r="45" spans="1:53" ht="15.75" thickBot="1">
      <c r="A45" s="36">
        <v>1980</v>
      </c>
      <c r="B45" s="37">
        <v>6.3</v>
      </c>
      <c r="C45" s="37">
        <v>6.3</v>
      </c>
      <c r="D45" s="37">
        <v>6.3</v>
      </c>
      <c r="E45" s="37">
        <v>6.9</v>
      </c>
      <c r="F45" s="37">
        <v>7.5</v>
      </c>
      <c r="G45" s="37">
        <v>7.6</v>
      </c>
      <c r="H45" s="37">
        <v>7.8</v>
      </c>
      <c r="I45" s="37">
        <v>7.7</v>
      </c>
      <c r="J45" s="37">
        <v>7.5</v>
      </c>
      <c r="K45" s="37">
        <v>7.5</v>
      </c>
      <c r="L45" s="37">
        <v>7.5</v>
      </c>
      <c r="M45" s="37">
        <v>7.2</v>
      </c>
      <c r="N45" s="38">
        <f t="shared" si="0"/>
        <v>7.1750000000000007</v>
      </c>
      <c r="P45" s="36">
        <v>1980</v>
      </c>
      <c r="Q45" s="38">
        <v>7.1750000000000007</v>
      </c>
      <c r="U45" s="51">
        <v>1926</v>
      </c>
      <c r="V45" s="17">
        <v>3.3</v>
      </c>
      <c r="AI45" s="159"/>
      <c r="AJ45" s="159"/>
      <c r="AK45" s="159"/>
      <c r="AL45" s="55"/>
      <c r="AM45" s="159"/>
      <c r="AN45" s="55"/>
      <c r="AO45" s="55"/>
      <c r="AP45" s="55"/>
      <c r="AQ45" s="159"/>
      <c r="AR45" s="55" t="s">
        <v>337</v>
      </c>
      <c r="AS45" s="55"/>
      <c r="AV45" s="66">
        <v>1934</v>
      </c>
      <c r="AW45" s="68">
        <v>21.7</v>
      </c>
      <c r="AX45" s="71">
        <v>21.7</v>
      </c>
      <c r="BA45" s="18" t="s">
        <v>367</v>
      </c>
    </row>
    <row r="46" spans="1:53" ht="57" customHeight="1" thickBot="1">
      <c r="A46" s="36">
        <v>1981</v>
      </c>
      <c r="B46" s="37">
        <v>7.5</v>
      </c>
      <c r="C46" s="37">
        <v>7.4</v>
      </c>
      <c r="D46" s="37">
        <v>7.4</v>
      </c>
      <c r="E46" s="37">
        <v>7.2</v>
      </c>
      <c r="F46" s="37">
        <v>7.5</v>
      </c>
      <c r="G46" s="37">
        <v>7.5</v>
      </c>
      <c r="H46" s="37">
        <v>7.2</v>
      </c>
      <c r="I46" s="37">
        <v>7.4</v>
      </c>
      <c r="J46" s="37">
        <v>7.6</v>
      </c>
      <c r="K46" s="37">
        <v>7.9</v>
      </c>
      <c r="L46" s="37">
        <v>8.3000000000000007</v>
      </c>
      <c r="M46" s="37">
        <v>8.5</v>
      </c>
      <c r="N46" s="38">
        <f t="shared" si="0"/>
        <v>7.6166666666666671</v>
      </c>
      <c r="P46" s="36">
        <v>1981</v>
      </c>
      <c r="Q46" s="38">
        <v>7.6166666666666671</v>
      </c>
      <c r="U46" s="51">
        <v>1927</v>
      </c>
      <c r="V46" s="17">
        <v>3.3</v>
      </c>
      <c r="AI46" s="56" t="s">
        <v>338</v>
      </c>
      <c r="AJ46" s="160"/>
      <c r="AK46" s="161"/>
      <c r="AL46" s="161"/>
      <c r="AM46" s="161"/>
      <c r="AN46" s="161"/>
      <c r="AO46" s="161"/>
      <c r="AP46" s="161"/>
      <c r="AQ46" s="161"/>
      <c r="AR46" s="161"/>
      <c r="AS46" s="162"/>
      <c r="AV46" s="66">
        <v>1936</v>
      </c>
      <c r="AW46" s="68">
        <v>16.899999999999999</v>
      </c>
      <c r="AX46" s="71">
        <v>16.899999999999999</v>
      </c>
      <c r="BA46" s="18" t="s">
        <v>368</v>
      </c>
    </row>
    <row r="47" spans="1:53" ht="15.75" thickBot="1">
      <c r="A47" s="36">
        <v>1982</v>
      </c>
      <c r="B47" s="37">
        <v>8.6</v>
      </c>
      <c r="C47" s="37">
        <v>8.9</v>
      </c>
      <c r="D47" s="37">
        <v>9</v>
      </c>
      <c r="E47" s="37">
        <v>9.3000000000000007</v>
      </c>
      <c r="F47" s="37">
        <v>9.4</v>
      </c>
      <c r="G47" s="37">
        <v>9.6</v>
      </c>
      <c r="H47" s="37">
        <v>9.8000000000000007</v>
      </c>
      <c r="I47" s="37">
        <v>9.8000000000000007</v>
      </c>
      <c r="J47" s="37">
        <v>10.1</v>
      </c>
      <c r="K47" s="37">
        <v>10.4</v>
      </c>
      <c r="L47" s="37">
        <v>10.8</v>
      </c>
      <c r="M47" s="37">
        <v>10.8</v>
      </c>
      <c r="N47" s="38">
        <f t="shared" si="0"/>
        <v>9.7083333333333321</v>
      </c>
      <c r="P47" s="36">
        <v>1982</v>
      </c>
      <c r="Q47" s="38">
        <v>9.7083333333333321</v>
      </c>
      <c r="U47" s="51">
        <v>1928</v>
      </c>
      <c r="V47" s="17">
        <v>3.3</v>
      </c>
      <c r="AI47" s="57">
        <v>1943</v>
      </c>
      <c r="AJ47" s="58">
        <v>94640</v>
      </c>
      <c r="AK47" s="58">
        <v>55540</v>
      </c>
      <c r="AL47" s="59">
        <v>58.7</v>
      </c>
      <c r="AM47" s="58">
        <v>54470</v>
      </c>
      <c r="AN47" s="59">
        <v>57.6</v>
      </c>
      <c r="AO47" s="58">
        <v>9080</v>
      </c>
      <c r="AP47" s="58">
        <v>45390</v>
      </c>
      <c r="AQ47" s="58">
        <v>1070</v>
      </c>
      <c r="AR47" s="59">
        <v>1.9</v>
      </c>
      <c r="AS47" s="58">
        <v>39100</v>
      </c>
      <c r="AV47" s="66">
        <v>1938</v>
      </c>
      <c r="AW47" s="68">
        <v>19</v>
      </c>
      <c r="AX47" s="71">
        <v>19</v>
      </c>
      <c r="BA47" s="18" t="s">
        <v>369</v>
      </c>
    </row>
    <row r="48" spans="1:53" ht="15.75" thickBot="1">
      <c r="A48" s="36">
        <v>1983</v>
      </c>
      <c r="B48" s="37">
        <v>10.4</v>
      </c>
      <c r="C48" s="37">
        <v>10.4</v>
      </c>
      <c r="D48" s="37">
        <v>10.3</v>
      </c>
      <c r="E48" s="37">
        <v>10.199999999999999</v>
      </c>
      <c r="F48" s="37">
        <v>10.1</v>
      </c>
      <c r="G48" s="37">
        <v>10.1</v>
      </c>
      <c r="H48" s="37">
        <v>9.4</v>
      </c>
      <c r="I48" s="37">
        <v>9.5</v>
      </c>
      <c r="J48" s="37">
        <v>9.1999999999999993</v>
      </c>
      <c r="K48" s="37">
        <v>8.8000000000000007</v>
      </c>
      <c r="L48" s="37">
        <v>8.5</v>
      </c>
      <c r="M48" s="37">
        <v>8.3000000000000007</v>
      </c>
      <c r="N48" s="38">
        <f t="shared" si="0"/>
        <v>9.6</v>
      </c>
      <c r="P48" s="36">
        <v>1983</v>
      </c>
      <c r="Q48" s="38">
        <v>9.6</v>
      </c>
      <c r="U48" s="51">
        <v>1929</v>
      </c>
      <c r="V48" s="17">
        <v>3.3</v>
      </c>
      <c r="AI48" s="56">
        <v>1944</v>
      </c>
      <c r="AJ48" s="60">
        <v>93220</v>
      </c>
      <c r="AK48" s="60">
        <v>54630</v>
      </c>
      <c r="AL48" s="61">
        <v>58.6</v>
      </c>
      <c r="AM48" s="60">
        <v>53960</v>
      </c>
      <c r="AN48" s="61">
        <v>57.9</v>
      </c>
      <c r="AO48" s="60">
        <v>8950</v>
      </c>
      <c r="AP48" s="60">
        <v>45010</v>
      </c>
      <c r="AQ48" s="61">
        <v>670</v>
      </c>
      <c r="AR48" s="61">
        <v>1.2</v>
      </c>
      <c r="AS48" s="60">
        <v>38590</v>
      </c>
      <c r="AV48" s="66">
        <v>1940</v>
      </c>
      <c r="AW48" s="68">
        <v>14.6</v>
      </c>
      <c r="AX48" s="71">
        <v>14.6</v>
      </c>
      <c r="BA48" s="18" t="s">
        <v>370</v>
      </c>
    </row>
    <row r="49" spans="1:53" ht="15.75" thickBot="1">
      <c r="A49" s="36">
        <v>1984</v>
      </c>
      <c r="B49" s="37">
        <v>8</v>
      </c>
      <c r="C49" s="37">
        <v>7.8</v>
      </c>
      <c r="D49" s="37">
        <v>7.8</v>
      </c>
      <c r="E49" s="37">
        <v>7.7</v>
      </c>
      <c r="F49" s="37">
        <v>7.4</v>
      </c>
      <c r="G49" s="37">
        <v>7.2</v>
      </c>
      <c r="H49" s="37">
        <v>7.5</v>
      </c>
      <c r="I49" s="37">
        <v>7.5</v>
      </c>
      <c r="J49" s="37">
        <v>7.3</v>
      </c>
      <c r="K49" s="37">
        <v>7.4</v>
      </c>
      <c r="L49" s="37">
        <v>7.2</v>
      </c>
      <c r="M49" s="37">
        <v>7.3</v>
      </c>
      <c r="N49" s="38">
        <f t="shared" si="0"/>
        <v>7.5083333333333337</v>
      </c>
      <c r="P49" s="36">
        <v>1984</v>
      </c>
      <c r="Q49" s="38">
        <v>7.5083333333333337</v>
      </c>
      <c r="U49" s="51">
        <v>1930</v>
      </c>
      <c r="V49" s="17">
        <v>8.9</v>
      </c>
      <c r="AI49" s="57">
        <v>1945</v>
      </c>
      <c r="AJ49" s="58">
        <v>94090</v>
      </c>
      <c r="AK49" s="58">
        <v>53860</v>
      </c>
      <c r="AL49" s="59">
        <v>57.2</v>
      </c>
      <c r="AM49" s="58">
        <v>52820</v>
      </c>
      <c r="AN49" s="59">
        <v>56.1</v>
      </c>
      <c r="AO49" s="58">
        <v>8580</v>
      </c>
      <c r="AP49" s="58">
        <v>44240</v>
      </c>
      <c r="AQ49" s="58">
        <v>1040</v>
      </c>
      <c r="AR49" s="59">
        <v>1.9</v>
      </c>
      <c r="AS49" s="58">
        <v>40230</v>
      </c>
      <c r="AV49" s="66">
        <v>1942</v>
      </c>
      <c r="AW49" s="67">
        <v>4.7E-2</v>
      </c>
      <c r="AX49" s="71">
        <v>4.7</v>
      </c>
      <c r="BA49" s="18" t="s">
        <v>371</v>
      </c>
    </row>
    <row r="50" spans="1:53" ht="15.75" thickBot="1">
      <c r="A50" s="36">
        <v>1985</v>
      </c>
      <c r="B50" s="37">
        <v>7.3</v>
      </c>
      <c r="C50" s="37">
        <v>7.2</v>
      </c>
      <c r="D50" s="37">
        <v>7.2</v>
      </c>
      <c r="E50" s="37">
        <v>7.3</v>
      </c>
      <c r="F50" s="37">
        <v>7.2</v>
      </c>
      <c r="G50" s="37">
        <v>7.4</v>
      </c>
      <c r="H50" s="37">
        <v>7.4</v>
      </c>
      <c r="I50" s="37">
        <v>7.1</v>
      </c>
      <c r="J50" s="37">
        <v>7.1</v>
      </c>
      <c r="K50" s="37">
        <v>7.1</v>
      </c>
      <c r="L50" s="37">
        <v>7</v>
      </c>
      <c r="M50" s="37">
        <v>7</v>
      </c>
      <c r="N50" s="38">
        <f t="shared" si="0"/>
        <v>7.1916666666666664</v>
      </c>
      <c r="P50" s="36">
        <v>1985</v>
      </c>
      <c r="Q50" s="38">
        <v>7.1916666666666664</v>
      </c>
      <c r="U50" s="51">
        <v>1931</v>
      </c>
      <c r="V50" s="17">
        <v>15.9</v>
      </c>
      <c r="AI50" s="56">
        <v>1946</v>
      </c>
      <c r="AJ50" s="60">
        <v>103070</v>
      </c>
      <c r="AK50" s="60">
        <v>57520</v>
      </c>
      <c r="AL50" s="61">
        <v>55.8</v>
      </c>
      <c r="AM50" s="60">
        <v>55250</v>
      </c>
      <c r="AN50" s="61">
        <v>53.6</v>
      </c>
      <c r="AO50" s="60">
        <v>8320</v>
      </c>
      <c r="AP50" s="60">
        <v>46930</v>
      </c>
      <c r="AQ50" s="60">
        <v>2270</v>
      </c>
      <c r="AR50" s="61">
        <v>3.9</v>
      </c>
      <c r="AS50" s="60">
        <v>45550</v>
      </c>
      <c r="AV50" s="66">
        <v>1944</v>
      </c>
      <c r="AW50" s="68">
        <v>1.2</v>
      </c>
      <c r="AX50" s="71">
        <v>1.2</v>
      </c>
      <c r="BA50" s="18" t="s">
        <v>372</v>
      </c>
    </row>
    <row r="51" spans="1:53" ht="15.75" thickBot="1">
      <c r="A51" s="36">
        <v>1986</v>
      </c>
      <c r="B51" s="37">
        <v>6.7</v>
      </c>
      <c r="C51" s="37">
        <v>7.2</v>
      </c>
      <c r="D51" s="37">
        <v>7.2</v>
      </c>
      <c r="E51" s="37">
        <v>7.1</v>
      </c>
      <c r="F51" s="37">
        <v>7.2</v>
      </c>
      <c r="G51" s="37">
        <v>7.2</v>
      </c>
      <c r="H51" s="37">
        <v>7</v>
      </c>
      <c r="I51" s="37">
        <v>6.9</v>
      </c>
      <c r="J51" s="37">
        <v>7</v>
      </c>
      <c r="K51" s="37">
        <v>7</v>
      </c>
      <c r="L51" s="37">
        <v>6.9</v>
      </c>
      <c r="M51" s="37">
        <v>6.6</v>
      </c>
      <c r="N51" s="38">
        <f t="shared" si="0"/>
        <v>7</v>
      </c>
      <c r="P51" s="36">
        <v>1986</v>
      </c>
      <c r="Q51" s="38">
        <v>7</v>
      </c>
      <c r="U51" s="51">
        <v>1932</v>
      </c>
      <c r="V51" s="17">
        <v>23.6</v>
      </c>
      <c r="AI51" s="57">
        <v>1947</v>
      </c>
      <c r="AJ51" s="58">
        <v>106018</v>
      </c>
      <c r="AK51" s="58">
        <v>60168</v>
      </c>
      <c r="AL51" s="59">
        <v>56.8</v>
      </c>
      <c r="AM51" s="58">
        <v>57812</v>
      </c>
      <c r="AN51" s="59">
        <v>54.5</v>
      </c>
      <c r="AO51" s="58">
        <v>8256</v>
      </c>
      <c r="AP51" s="58">
        <v>49557</v>
      </c>
      <c r="AQ51" s="58">
        <v>2356</v>
      </c>
      <c r="AR51" s="59">
        <v>3.9</v>
      </c>
      <c r="AS51" s="58">
        <v>45850</v>
      </c>
      <c r="AV51" s="66">
        <v>1946</v>
      </c>
      <c r="AW51" s="68">
        <v>3.9</v>
      </c>
      <c r="AX51" s="71">
        <v>3.9</v>
      </c>
      <c r="BA51" s="18" t="s">
        <v>373</v>
      </c>
    </row>
    <row r="52" spans="1:53" ht="15.75" thickBot="1">
      <c r="A52" s="36">
        <v>1987</v>
      </c>
      <c r="B52" s="37">
        <v>6.6</v>
      </c>
      <c r="C52" s="37">
        <v>6.6</v>
      </c>
      <c r="D52" s="37">
        <v>6.6</v>
      </c>
      <c r="E52" s="37">
        <v>6.3</v>
      </c>
      <c r="F52" s="37">
        <v>6.3</v>
      </c>
      <c r="G52" s="37">
        <v>6.2</v>
      </c>
      <c r="H52" s="37">
        <v>6.1</v>
      </c>
      <c r="I52" s="37">
        <v>6</v>
      </c>
      <c r="J52" s="37">
        <v>5.9</v>
      </c>
      <c r="K52" s="37">
        <v>6</v>
      </c>
      <c r="L52" s="37">
        <v>5.8</v>
      </c>
      <c r="M52" s="37">
        <v>5.7</v>
      </c>
      <c r="N52" s="38">
        <f t="shared" si="0"/>
        <v>6.1750000000000007</v>
      </c>
      <c r="P52" s="36">
        <v>1987</v>
      </c>
      <c r="Q52" s="38">
        <v>6.1750000000000007</v>
      </c>
      <c r="U52" s="51">
        <v>1933</v>
      </c>
      <c r="V52" s="17">
        <v>24.9</v>
      </c>
      <c r="AI52" s="163"/>
      <c r="AJ52" s="164"/>
      <c r="AK52" s="164"/>
      <c r="AL52" s="164"/>
      <c r="AM52" s="164"/>
      <c r="AN52" s="164"/>
      <c r="AO52" s="164"/>
      <c r="AP52" s="164"/>
      <c r="AQ52" s="164"/>
      <c r="AR52" s="164"/>
      <c r="AS52" s="165"/>
      <c r="AV52" s="66">
        <v>1948</v>
      </c>
      <c r="AW52" s="68">
        <v>3.8</v>
      </c>
      <c r="AX52" s="71">
        <v>3.8</v>
      </c>
      <c r="BA52" s="18" t="s">
        <v>374</v>
      </c>
    </row>
    <row r="53" spans="1:53" ht="57" customHeight="1" thickBot="1">
      <c r="A53" s="36">
        <v>1988</v>
      </c>
      <c r="B53" s="37">
        <v>5.7</v>
      </c>
      <c r="C53" s="37">
        <v>5.7</v>
      </c>
      <c r="D53" s="37">
        <v>5.7</v>
      </c>
      <c r="E53" s="37">
        <v>5.4</v>
      </c>
      <c r="F53" s="37">
        <v>5.6</v>
      </c>
      <c r="G53" s="37">
        <v>5.4</v>
      </c>
      <c r="H53" s="37">
        <v>5.4</v>
      </c>
      <c r="I53" s="37">
        <v>5.6</v>
      </c>
      <c r="J53" s="37">
        <v>5.4</v>
      </c>
      <c r="K53" s="37">
        <v>5.4</v>
      </c>
      <c r="L53" s="37">
        <v>5.3</v>
      </c>
      <c r="M53" s="37">
        <v>5.3</v>
      </c>
      <c r="N53" s="38">
        <f t="shared" si="0"/>
        <v>5.4916666666666663</v>
      </c>
      <c r="P53" s="36">
        <v>1988</v>
      </c>
      <c r="Q53" s="38">
        <v>5.4916666666666663</v>
      </c>
      <c r="U53" s="51">
        <v>1934</v>
      </c>
      <c r="V53" s="17">
        <v>21.7</v>
      </c>
      <c r="AI53" s="56" t="s">
        <v>339</v>
      </c>
      <c r="AJ53" s="160"/>
      <c r="AK53" s="161"/>
      <c r="AL53" s="161"/>
      <c r="AM53" s="161"/>
      <c r="AN53" s="161"/>
      <c r="AO53" s="161"/>
      <c r="AP53" s="161"/>
      <c r="AQ53" s="161"/>
      <c r="AR53" s="161"/>
      <c r="AS53" s="162"/>
      <c r="AV53" s="66">
        <v>1950</v>
      </c>
      <c r="AW53" s="68">
        <v>5.3</v>
      </c>
      <c r="AX53" s="71">
        <v>5.3</v>
      </c>
      <c r="BA53" s="18" t="s">
        <v>375</v>
      </c>
    </row>
    <row r="54" spans="1:53" ht="15.75" thickBot="1">
      <c r="A54" s="36">
        <v>1989</v>
      </c>
      <c r="B54" s="37">
        <v>5.4</v>
      </c>
      <c r="C54" s="37">
        <v>5.2</v>
      </c>
      <c r="D54" s="37">
        <v>5</v>
      </c>
      <c r="E54" s="37">
        <v>5.2</v>
      </c>
      <c r="F54" s="37">
        <v>5.2</v>
      </c>
      <c r="G54" s="37">
        <v>5.3</v>
      </c>
      <c r="H54" s="37">
        <v>5.2</v>
      </c>
      <c r="I54" s="37">
        <v>5.2</v>
      </c>
      <c r="J54" s="37">
        <v>5.3</v>
      </c>
      <c r="K54" s="37">
        <v>5.3</v>
      </c>
      <c r="L54" s="37">
        <v>5.4</v>
      </c>
      <c r="M54" s="37">
        <v>5.4</v>
      </c>
      <c r="N54" s="38">
        <f t="shared" si="0"/>
        <v>5.2583333333333329</v>
      </c>
      <c r="P54" s="36">
        <v>1989</v>
      </c>
      <c r="Q54" s="38">
        <v>5.2583333333333329</v>
      </c>
      <c r="U54" s="51">
        <v>1935</v>
      </c>
      <c r="V54" s="17">
        <v>20.100000000000001</v>
      </c>
      <c r="AI54" s="57">
        <v>1947</v>
      </c>
      <c r="AJ54" s="58">
        <v>101827</v>
      </c>
      <c r="AK54" s="58">
        <v>59350</v>
      </c>
      <c r="AL54" s="59">
        <v>58.3</v>
      </c>
      <c r="AM54" s="58">
        <v>57038</v>
      </c>
      <c r="AN54" s="59">
        <v>56</v>
      </c>
      <c r="AO54" s="58">
        <v>7890</v>
      </c>
      <c r="AP54" s="58">
        <v>49148</v>
      </c>
      <c r="AQ54" s="58">
        <v>2311</v>
      </c>
      <c r="AR54" s="59">
        <v>3.9</v>
      </c>
      <c r="AS54" s="58">
        <v>42477</v>
      </c>
      <c r="AV54" s="66">
        <v>1952</v>
      </c>
      <c r="AW54" s="68">
        <v>3</v>
      </c>
      <c r="AX54" s="71">
        <v>3</v>
      </c>
      <c r="BA54" s="18" t="s">
        <v>376</v>
      </c>
    </row>
    <row r="55" spans="1:53" ht="15.75" thickBot="1">
      <c r="A55" s="36">
        <v>1990</v>
      </c>
      <c r="B55" s="37">
        <v>5.4</v>
      </c>
      <c r="C55" s="37">
        <v>5.3</v>
      </c>
      <c r="D55" s="37">
        <v>5.2</v>
      </c>
      <c r="E55" s="37">
        <v>5.4</v>
      </c>
      <c r="F55" s="37">
        <v>5.4</v>
      </c>
      <c r="G55" s="37">
        <v>5.2</v>
      </c>
      <c r="H55" s="37">
        <v>5.5</v>
      </c>
      <c r="I55" s="37">
        <v>5.7</v>
      </c>
      <c r="J55" s="37">
        <v>5.9</v>
      </c>
      <c r="K55" s="37">
        <v>5.9</v>
      </c>
      <c r="L55" s="37">
        <v>6.2</v>
      </c>
      <c r="M55" s="37">
        <v>6.3</v>
      </c>
      <c r="N55" s="38">
        <f t="shared" si="0"/>
        <v>5.6166666666666663</v>
      </c>
      <c r="P55" s="36">
        <v>1990</v>
      </c>
      <c r="Q55" s="38">
        <v>5.6166666666666663</v>
      </c>
      <c r="U55" s="51">
        <v>1936</v>
      </c>
      <c r="V55" s="17">
        <v>17</v>
      </c>
      <c r="AI55" s="56">
        <v>1948</v>
      </c>
      <c r="AJ55" s="60">
        <v>103068</v>
      </c>
      <c r="AK55" s="60">
        <v>60621</v>
      </c>
      <c r="AL55" s="61">
        <v>58.8</v>
      </c>
      <c r="AM55" s="60">
        <v>58343</v>
      </c>
      <c r="AN55" s="61">
        <v>56.6</v>
      </c>
      <c r="AO55" s="60">
        <v>7629</v>
      </c>
      <c r="AP55" s="60">
        <v>50714</v>
      </c>
      <c r="AQ55" s="60">
        <v>2276</v>
      </c>
      <c r="AR55" s="61">
        <v>3.8</v>
      </c>
      <c r="AS55" s="60">
        <v>42447</v>
      </c>
      <c r="AV55" s="66">
        <v>1954</v>
      </c>
      <c r="AW55" s="68">
        <v>5.5</v>
      </c>
      <c r="AX55" s="71">
        <v>5.5</v>
      </c>
      <c r="BA55" s="18" t="s">
        <v>377</v>
      </c>
    </row>
    <row r="56" spans="1:53" ht="15.75" thickBot="1">
      <c r="A56" s="36">
        <v>1991</v>
      </c>
      <c r="B56" s="37">
        <v>6.4</v>
      </c>
      <c r="C56" s="37">
        <v>6.6</v>
      </c>
      <c r="D56" s="37">
        <v>6.8</v>
      </c>
      <c r="E56" s="37">
        <v>6.7</v>
      </c>
      <c r="F56" s="37">
        <v>6.9</v>
      </c>
      <c r="G56" s="37">
        <v>6.9</v>
      </c>
      <c r="H56" s="37">
        <v>6.8</v>
      </c>
      <c r="I56" s="37">
        <v>6.9</v>
      </c>
      <c r="J56" s="37">
        <v>6.9</v>
      </c>
      <c r="K56" s="37">
        <v>7</v>
      </c>
      <c r="L56" s="37">
        <v>7</v>
      </c>
      <c r="M56" s="37">
        <v>7.3</v>
      </c>
      <c r="N56" s="38">
        <f t="shared" si="0"/>
        <v>6.8499999999999988</v>
      </c>
      <c r="P56" s="36">
        <v>1991</v>
      </c>
      <c r="Q56" s="38">
        <v>6.8499999999999988</v>
      </c>
      <c r="U56" s="51">
        <v>1937</v>
      </c>
      <c r="V56" s="17">
        <v>14.3</v>
      </c>
      <c r="AI56" s="57">
        <v>1949</v>
      </c>
      <c r="AJ56" s="58">
        <v>103994</v>
      </c>
      <c r="AK56" s="58">
        <v>61286</v>
      </c>
      <c r="AL56" s="59">
        <v>58.9</v>
      </c>
      <c r="AM56" s="58">
        <v>57651</v>
      </c>
      <c r="AN56" s="59">
        <v>55.4</v>
      </c>
      <c r="AO56" s="58">
        <v>7658</v>
      </c>
      <c r="AP56" s="58">
        <v>49993</v>
      </c>
      <c r="AQ56" s="58">
        <v>3637</v>
      </c>
      <c r="AR56" s="59">
        <v>5.9</v>
      </c>
      <c r="AS56" s="58">
        <v>42708</v>
      </c>
      <c r="AV56" s="66">
        <v>1956</v>
      </c>
      <c r="AW56" s="68">
        <v>4.0999999999999996</v>
      </c>
      <c r="AX56" s="71">
        <v>4.0999999999999996</v>
      </c>
      <c r="BA56" s="18" t="s">
        <v>378</v>
      </c>
    </row>
    <row r="57" spans="1:53" ht="15.75" thickBot="1">
      <c r="A57" s="36">
        <v>1992</v>
      </c>
      <c r="B57" s="37">
        <v>7.3</v>
      </c>
      <c r="C57" s="37">
        <v>7.4</v>
      </c>
      <c r="D57" s="37">
        <v>7.4</v>
      </c>
      <c r="E57" s="37">
        <v>7.4</v>
      </c>
      <c r="F57" s="37">
        <v>7.6</v>
      </c>
      <c r="G57" s="37">
        <v>7.8</v>
      </c>
      <c r="H57" s="37">
        <v>7.7</v>
      </c>
      <c r="I57" s="37">
        <v>7.6</v>
      </c>
      <c r="J57" s="37">
        <v>7.6</v>
      </c>
      <c r="K57" s="37">
        <v>7.3</v>
      </c>
      <c r="L57" s="37">
        <v>7.4</v>
      </c>
      <c r="M57" s="37">
        <v>7.4</v>
      </c>
      <c r="N57" s="38">
        <f t="shared" si="0"/>
        <v>7.4916666666666671</v>
      </c>
      <c r="P57" s="36">
        <v>1992</v>
      </c>
      <c r="Q57" s="38">
        <v>7.4916666666666671</v>
      </c>
      <c r="U57" s="51">
        <v>1938</v>
      </c>
      <c r="V57" s="17">
        <v>19</v>
      </c>
      <c r="AI57" s="56">
        <v>1950</v>
      </c>
      <c r="AJ57" s="60">
        <v>104995</v>
      </c>
      <c r="AK57" s="60">
        <v>62208</v>
      </c>
      <c r="AL57" s="61">
        <v>59.2</v>
      </c>
      <c r="AM57" s="60">
        <v>58918</v>
      </c>
      <c r="AN57" s="61">
        <v>56.1</v>
      </c>
      <c r="AO57" s="60">
        <v>7160</v>
      </c>
      <c r="AP57" s="60">
        <v>51758</v>
      </c>
      <c r="AQ57" s="60">
        <v>3288</v>
      </c>
      <c r="AR57" s="61">
        <v>5.3</v>
      </c>
      <c r="AS57" s="60">
        <v>42787</v>
      </c>
      <c r="AV57" s="66">
        <v>1958</v>
      </c>
      <c r="AW57" s="67">
        <v>6.8000000000000005E-2</v>
      </c>
      <c r="AX57" s="71">
        <v>6.8</v>
      </c>
      <c r="BA57" s="18" t="s">
        <v>379</v>
      </c>
    </row>
    <row r="58" spans="1:53" ht="15.75" thickBot="1">
      <c r="A58" s="36">
        <v>1993</v>
      </c>
      <c r="B58" s="37">
        <v>7.3</v>
      </c>
      <c r="C58" s="37">
        <v>7.1</v>
      </c>
      <c r="D58" s="37">
        <v>7</v>
      </c>
      <c r="E58" s="37">
        <v>7.1</v>
      </c>
      <c r="F58" s="37">
        <v>7.1</v>
      </c>
      <c r="G58" s="37">
        <v>7</v>
      </c>
      <c r="H58" s="37">
        <v>6.9</v>
      </c>
      <c r="I58" s="37">
        <v>6.8</v>
      </c>
      <c r="J58" s="37">
        <v>6.7</v>
      </c>
      <c r="K58" s="37">
        <v>6.8</v>
      </c>
      <c r="L58" s="37">
        <v>6.6</v>
      </c>
      <c r="M58" s="37">
        <v>6.5</v>
      </c>
      <c r="N58" s="38">
        <f t="shared" si="0"/>
        <v>6.9083333333333323</v>
      </c>
      <c r="P58" s="36">
        <v>1993</v>
      </c>
      <c r="Q58" s="38">
        <v>6.9083333333333323</v>
      </c>
      <c r="U58" s="51">
        <v>1939</v>
      </c>
      <c r="V58" s="17">
        <v>17.2</v>
      </c>
      <c r="AI58" s="57">
        <v>1951</v>
      </c>
      <c r="AJ58" s="58">
        <v>104621</v>
      </c>
      <c r="AK58" s="58">
        <v>62017</v>
      </c>
      <c r="AL58" s="59">
        <v>59.2</v>
      </c>
      <c r="AM58" s="58">
        <v>59961</v>
      </c>
      <c r="AN58" s="59">
        <v>57.3</v>
      </c>
      <c r="AO58" s="58">
        <v>6726</v>
      </c>
      <c r="AP58" s="58">
        <v>53235</v>
      </c>
      <c r="AQ58" s="58">
        <v>2055</v>
      </c>
      <c r="AR58" s="59">
        <v>3.3</v>
      </c>
      <c r="AS58" s="58">
        <v>42604</v>
      </c>
      <c r="AV58" s="66">
        <v>1960</v>
      </c>
      <c r="AW58" s="68">
        <v>5.5</v>
      </c>
      <c r="AX58" s="71">
        <v>5.5</v>
      </c>
      <c r="BA58" s="18" t="s">
        <v>380</v>
      </c>
    </row>
    <row r="59" spans="1:53" ht="15.75" thickBot="1">
      <c r="A59" s="36">
        <v>1994</v>
      </c>
      <c r="B59" s="37">
        <v>6.6</v>
      </c>
      <c r="C59" s="37">
        <v>6.6</v>
      </c>
      <c r="D59" s="37">
        <v>6.5</v>
      </c>
      <c r="E59" s="37">
        <v>6.4</v>
      </c>
      <c r="F59" s="37">
        <v>6.1</v>
      </c>
      <c r="G59" s="37">
        <v>6.1</v>
      </c>
      <c r="H59" s="37">
        <v>6.1</v>
      </c>
      <c r="I59" s="37">
        <v>6</v>
      </c>
      <c r="J59" s="37">
        <v>5.9</v>
      </c>
      <c r="K59" s="37">
        <v>5.8</v>
      </c>
      <c r="L59" s="37">
        <v>5.6</v>
      </c>
      <c r="M59" s="37">
        <v>5.5</v>
      </c>
      <c r="N59" s="38">
        <f t="shared" si="0"/>
        <v>6.1000000000000005</v>
      </c>
      <c r="P59" s="36">
        <v>1994</v>
      </c>
      <c r="Q59" s="38">
        <v>6.1000000000000005</v>
      </c>
      <c r="U59" s="51">
        <v>1940</v>
      </c>
      <c r="V59" s="17">
        <v>14.6</v>
      </c>
      <c r="AI59" s="56">
        <v>1952</v>
      </c>
      <c r="AJ59" s="60">
        <v>105231</v>
      </c>
      <c r="AK59" s="60">
        <v>62138</v>
      </c>
      <c r="AL59" s="61">
        <v>59</v>
      </c>
      <c r="AM59" s="60">
        <v>60250</v>
      </c>
      <c r="AN59" s="61">
        <v>57.3</v>
      </c>
      <c r="AO59" s="60">
        <v>6500</v>
      </c>
      <c r="AP59" s="60">
        <v>53749</v>
      </c>
      <c r="AQ59" s="60">
        <v>1883</v>
      </c>
      <c r="AR59" s="61">
        <v>3</v>
      </c>
      <c r="AS59" s="60">
        <v>43093</v>
      </c>
      <c r="AV59" s="66">
        <v>1962</v>
      </c>
      <c r="AW59" s="68">
        <v>5.5</v>
      </c>
      <c r="AX59" s="71">
        <v>5.5</v>
      </c>
      <c r="BA59" s="18" t="s">
        <v>381</v>
      </c>
    </row>
    <row r="60" spans="1:53" ht="15.75" thickBot="1">
      <c r="A60" s="36">
        <v>1995</v>
      </c>
      <c r="B60" s="37">
        <v>5.6</v>
      </c>
      <c r="C60" s="37">
        <v>5.4</v>
      </c>
      <c r="D60" s="37">
        <v>5.4</v>
      </c>
      <c r="E60" s="37">
        <v>5.8</v>
      </c>
      <c r="F60" s="37">
        <v>5.6</v>
      </c>
      <c r="G60" s="37">
        <v>5.6</v>
      </c>
      <c r="H60" s="37">
        <v>5.7</v>
      </c>
      <c r="I60" s="37">
        <v>5.7</v>
      </c>
      <c r="J60" s="37">
        <v>5.6</v>
      </c>
      <c r="K60" s="37">
        <v>5.5</v>
      </c>
      <c r="L60" s="37">
        <v>5.6</v>
      </c>
      <c r="M60" s="37">
        <v>5.6</v>
      </c>
      <c r="N60" s="38">
        <f t="shared" si="0"/>
        <v>5.5916666666666677</v>
      </c>
      <c r="P60" s="36">
        <v>1995</v>
      </c>
      <c r="Q60" s="38">
        <v>5.5916666666666677</v>
      </c>
      <c r="U60" s="51">
        <v>1941</v>
      </c>
      <c r="V60" s="17">
        <v>9.9</v>
      </c>
      <c r="AI60" s="57">
        <v>1953</v>
      </c>
      <c r="AJ60" s="58">
        <v>107056</v>
      </c>
      <c r="AK60" s="58">
        <v>63015</v>
      </c>
      <c r="AL60" s="59">
        <v>58.9</v>
      </c>
      <c r="AM60" s="58">
        <v>61179</v>
      </c>
      <c r="AN60" s="59">
        <v>57.1</v>
      </c>
      <c r="AO60" s="58">
        <v>6260</v>
      </c>
      <c r="AP60" s="58">
        <v>54919</v>
      </c>
      <c r="AQ60" s="58">
        <v>1834</v>
      </c>
      <c r="AR60" s="59">
        <v>2.9</v>
      </c>
      <c r="AS60" s="58">
        <v>44041</v>
      </c>
      <c r="AV60" s="66">
        <v>1964</v>
      </c>
      <c r="AW60" s="68">
        <v>5.2</v>
      </c>
      <c r="AX60" s="71">
        <v>5.2</v>
      </c>
      <c r="BA60" s="18" t="s">
        <v>382</v>
      </c>
    </row>
    <row r="61" spans="1:53" ht="15.75" thickBot="1">
      <c r="A61" s="36">
        <v>1996</v>
      </c>
      <c r="B61" s="37">
        <v>5.6</v>
      </c>
      <c r="C61" s="37">
        <v>5.5</v>
      </c>
      <c r="D61" s="37">
        <v>5.5</v>
      </c>
      <c r="E61" s="37">
        <v>5.6</v>
      </c>
      <c r="F61" s="37">
        <v>5.6</v>
      </c>
      <c r="G61" s="37">
        <v>5.3</v>
      </c>
      <c r="H61" s="37">
        <v>5.5</v>
      </c>
      <c r="I61" s="37">
        <v>5.0999999999999996</v>
      </c>
      <c r="J61" s="37">
        <v>5.2</v>
      </c>
      <c r="K61" s="37">
        <v>5.2</v>
      </c>
      <c r="L61" s="37">
        <v>5.4</v>
      </c>
      <c r="M61" s="37">
        <v>5.4</v>
      </c>
      <c r="N61" s="38">
        <f t="shared" si="0"/>
        <v>5.4083333333333341</v>
      </c>
      <c r="P61" s="36">
        <v>1996</v>
      </c>
      <c r="Q61" s="38">
        <v>5.4083333333333341</v>
      </c>
      <c r="U61" s="51">
        <v>1942</v>
      </c>
      <c r="V61" s="17">
        <v>4.7</v>
      </c>
      <c r="AI61" s="56">
        <v>1954</v>
      </c>
      <c r="AJ61" s="60">
        <v>108321</v>
      </c>
      <c r="AK61" s="60">
        <v>63643</v>
      </c>
      <c r="AL61" s="61">
        <v>58.8</v>
      </c>
      <c r="AM61" s="60">
        <v>60109</v>
      </c>
      <c r="AN61" s="61">
        <v>55.5</v>
      </c>
      <c r="AO61" s="60">
        <v>6205</v>
      </c>
      <c r="AP61" s="60">
        <v>53904</v>
      </c>
      <c r="AQ61" s="60">
        <v>3532</v>
      </c>
      <c r="AR61" s="61">
        <v>5.5</v>
      </c>
      <c r="AS61" s="60">
        <v>44678</v>
      </c>
      <c r="AV61" s="66">
        <v>1966</v>
      </c>
      <c r="AW61" s="68">
        <v>3.8</v>
      </c>
      <c r="AX61" s="71">
        <v>3.8</v>
      </c>
      <c r="BA61" s="18" t="s">
        <v>383</v>
      </c>
    </row>
    <row r="62" spans="1:53" ht="15.75" thickBot="1">
      <c r="A62" s="36">
        <v>1997</v>
      </c>
      <c r="B62" s="37">
        <v>5.3</v>
      </c>
      <c r="C62" s="37">
        <v>5.2</v>
      </c>
      <c r="D62" s="37">
        <v>5.2</v>
      </c>
      <c r="E62" s="37">
        <v>5.0999999999999996</v>
      </c>
      <c r="F62" s="37">
        <v>4.9000000000000004</v>
      </c>
      <c r="G62" s="37">
        <v>5</v>
      </c>
      <c r="H62" s="37">
        <v>4.9000000000000004</v>
      </c>
      <c r="I62" s="37">
        <v>4.8</v>
      </c>
      <c r="J62" s="37">
        <v>4.9000000000000004</v>
      </c>
      <c r="K62" s="37">
        <v>4.7</v>
      </c>
      <c r="L62" s="37">
        <v>4.5999999999999996</v>
      </c>
      <c r="M62" s="37">
        <v>4.7</v>
      </c>
      <c r="N62" s="38">
        <f t="shared" si="0"/>
        <v>4.9416666666666664</v>
      </c>
      <c r="P62" s="36">
        <v>1997</v>
      </c>
      <c r="Q62" s="38">
        <v>4.9416666666666664</v>
      </c>
      <c r="AI62" s="57">
        <v>1955</v>
      </c>
      <c r="AJ62" s="58">
        <v>109683</v>
      </c>
      <c r="AK62" s="58">
        <v>65023</v>
      </c>
      <c r="AL62" s="59">
        <v>59.3</v>
      </c>
      <c r="AM62" s="58">
        <v>62170</v>
      </c>
      <c r="AN62" s="59">
        <v>56.7</v>
      </c>
      <c r="AO62" s="58">
        <v>6450</v>
      </c>
      <c r="AP62" s="58">
        <v>55722</v>
      </c>
      <c r="AQ62" s="58">
        <v>2852</v>
      </c>
      <c r="AR62" s="59">
        <v>4.4000000000000004</v>
      </c>
      <c r="AS62" s="58">
        <v>44660</v>
      </c>
      <c r="AV62" s="66">
        <v>1968</v>
      </c>
      <c r="AW62" s="68">
        <v>3.6</v>
      </c>
      <c r="AX62" s="71">
        <v>3.6</v>
      </c>
      <c r="BA62" s="18" t="s">
        <v>384</v>
      </c>
    </row>
    <row r="63" spans="1:53" ht="15.75" thickBot="1">
      <c r="A63" s="36">
        <v>1998</v>
      </c>
      <c r="B63" s="37">
        <v>4.5999999999999996</v>
      </c>
      <c r="C63" s="37">
        <v>4.5999999999999996</v>
      </c>
      <c r="D63" s="37">
        <v>4.7</v>
      </c>
      <c r="E63" s="37">
        <v>4.3</v>
      </c>
      <c r="F63" s="37">
        <v>4.4000000000000004</v>
      </c>
      <c r="G63" s="37">
        <v>4.5</v>
      </c>
      <c r="H63" s="37">
        <v>4.5</v>
      </c>
      <c r="I63" s="37">
        <v>4.5</v>
      </c>
      <c r="J63" s="37">
        <v>4.5999999999999996</v>
      </c>
      <c r="K63" s="37">
        <v>4.5</v>
      </c>
      <c r="L63" s="37">
        <v>4.4000000000000004</v>
      </c>
      <c r="M63" s="37">
        <v>4.4000000000000004</v>
      </c>
      <c r="N63" s="38">
        <f t="shared" si="0"/>
        <v>4.5</v>
      </c>
      <c r="P63" s="36">
        <v>1998</v>
      </c>
      <c r="Q63" s="38">
        <v>4.5</v>
      </c>
      <c r="U63" s="18" t="s">
        <v>329</v>
      </c>
      <c r="AI63" s="56">
        <v>1956</v>
      </c>
      <c r="AJ63" s="60">
        <v>110954</v>
      </c>
      <c r="AK63" s="60">
        <v>66552</v>
      </c>
      <c r="AL63" s="61">
        <v>60</v>
      </c>
      <c r="AM63" s="60">
        <v>63799</v>
      </c>
      <c r="AN63" s="61">
        <v>57.5</v>
      </c>
      <c r="AO63" s="60">
        <v>6283</v>
      </c>
      <c r="AP63" s="60">
        <v>57514</v>
      </c>
      <c r="AQ63" s="60">
        <v>2750</v>
      </c>
      <c r="AR63" s="61">
        <v>4.0999999999999996</v>
      </c>
      <c r="AS63" s="60">
        <v>44402</v>
      </c>
      <c r="AV63" s="66">
        <v>1970</v>
      </c>
      <c r="AW63" s="68">
        <v>4.9000000000000004</v>
      </c>
      <c r="AX63" s="71">
        <v>4.9000000000000004</v>
      </c>
      <c r="BA63" s="18" t="s">
        <v>385</v>
      </c>
    </row>
    <row r="64" spans="1:53" ht="15.75" thickBot="1">
      <c r="A64" s="36">
        <v>1999</v>
      </c>
      <c r="B64" s="37">
        <v>4.3</v>
      </c>
      <c r="C64" s="37">
        <v>4.4000000000000004</v>
      </c>
      <c r="D64" s="37">
        <v>4.2</v>
      </c>
      <c r="E64" s="37">
        <v>4.3</v>
      </c>
      <c r="F64" s="37">
        <v>4.2</v>
      </c>
      <c r="G64" s="37">
        <v>4.3</v>
      </c>
      <c r="H64" s="37">
        <v>4.3</v>
      </c>
      <c r="I64" s="37">
        <v>4.2</v>
      </c>
      <c r="J64" s="37">
        <v>4.2</v>
      </c>
      <c r="K64" s="37">
        <v>4.0999999999999996</v>
      </c>
      <c r="L64" s="37">
        <v>4.0999999999999996</v>
      </c>
      <c r="M64" s="37">
        <v>4</v>
      </c>
      <c r="N64" s="38">
        <f t="shared" si="0"/>
        <v>4.2166666666666677</v>
      </c>
      <c r="P64" s="36">
        <v>1999</v>
      </c>
      <c r="Q64" s="38">
        <v>4.2166666666666677</v>
      </c>
      <c r="U64" s="18" t="s">
        <v>330</v>
      </c>
      <c r="AI64" s="57">
        <v>1957</v>
      </c>
      <c r="AJ64" s="58">
        <v>112265</v>
      </c>
      <c r="AK64" s="58">
        <v>66929</v>
      </c>
      <c r="AL64" s="59">
        <v>59.6</v>
      </c>
      <c r="AM64" s="58">
        <v>64071</v>
      </c>
      <c r="AN64" s="59">
        <v>57.1</v>
      </c>
      <c r="AO64" s="58">
        <v>5947</v>
      </c>
      <c r="AP64" s="58">
        <v>58123</v>
      </c>
      <c r="AQ64" s="58">
        <v>2859</v>
      </c>
      <c r="AR64" s="59">
        <v>4.3</v>
      </c>
      <c r="AS64" s="58">
        <v>45336</v>
      </c>
      <c r="AV64" s="66">
        <v>1972</v>
      </c>
      <c r="AW64" s="68">
        <v>5.6</v>
      </c>
      <c r="AX64" s="71">
        <v>5.6</v>
      </c>
      <c r="BA64" s="18" t="s">
        <v>386</v>
      </c>
    </row>
    <row r="65" spans="1:55" ht="15.75" thickBot="1">
      <c r="A65" s="36">
        <v>2000</v>
      </c>
      <c r="B65" s="37">
        <v>4</v>
      </c>
      <c r="C65" s="37">
        <v>4.0999999999999996</v>
      </c>
      <c r="D65" s="37">
        <v>4</v>
      </c>
      <c r="E65" s="37">
        <v>3.8</v>
      </c>
      <c r="F65" s="37">
        <v>4</v>
      </c>
      <c r="G65" s="37">
        <v>4</v>
      </c>
      <c r="H65" s="37">
        <v>4</v>
      </c>
      <c r="I65" s="37">
        <v>4.0999999999999996</v>
      </c>
      <c r="J65" s="37">
        <v>3.9</v>
      </c>
      <c r="K65" s="37">
        <v>3.9</v>
      </c>
      <c r="L65" s="37">
        <v>3.9</v>
      </c>
      <c r="M65" s="37">
        <v>3.9</v>
      </c>
      <c r="N65" s="38">
        <f t="shared" si="0"/>
        <v>3.9666666666666663</v>
      </c>
      <c r="P65" s="36">
        <v>2000</v>
      </c>
      <c r="Q65" s="38">
        <v>3.9666666666666663</v>
      </c>
      <c r="U65" s="18" t="s">
        <v>331</v>
      </c>
      <c r="AI65" s="56">
        <v>1958</v>
      </c>
      <c r="AJ65" s="60">
        <v>113727</v>
      </c>
      <c r="AK65" s="60">
        <v>67639</v>
      </c>
      <c r="AL65" s="61">
        <v>59.5</v>
      </c>
      <c r="AM65" s="60">
        <v>63036</v>
      </c>
      <c r="AN65" s="61">
        <v>55.4</v>
      </c>
      <c r="AO65" s="60">
        <v>5586</v>
      </c>
      <c r="AP65" s="60">
        <v>57450</v>
      </c>
      <c r="AQ65" s="60">
        <v>4602</v>
      </c>
      <c r="AR65" s="61">
        <v>6.8</v>
      </c>
      <c r="AS65" s="60">
        <v>46088</v>
      </c>
      <c r="AV65" s="66">
        <v>1974</v>
      </c>
      <c r="AW65" s="67">
        <v>5.6000000000000001E-2</v>
      </c>
      <c r="AX65" s="71">
        <v>5.6</v>
      </c>
      <c r="BA65" s="18" t="s">
        <v>387</v>
      </c>
    </row>
    <row r="66" spans="1:55" ht="15.75" thickBot="1">
      <c r="A66" s="36">
        <v>2001</v>
      </c>
      <c r="B66" s="37">
        <v>4.2</v>
      </c>
      <c r="C66" s="37">
        <v>4.2</v>
      </c>
      <c r="D66" s="37">
        <v>4.3</v>
      </c>
      <c r="E66" s="37">
        <v>4.4000000000000004</v>
      </c>
      <c r="F66" s="37">
        <v>4.3</v>
      </c>
      <c r="G66" s="37">
        <v>4.5</v>
      </c>
      <c r="H66" s="37">
        <v>4.5999999999999996</v>
      </c>
      <c r="I66" s="37">
        <v>4.9000000000000004</v>
      </c>
      <c r="J66" s="37">
        <v>5</v>
      </c>
      <c r="K66" s="37">
        <v>5.3</v>
      </c>
      <c r="L66" s="37">
        <v>5.5</v>
      </c>
      <c r="M66" s="37">
        <v>5.7</v>
      </c>
      <c r="N66" s="38">
        <f t="shared" si="0"/>
        <v>4.7416666666666663</v>
      </c>
      <c r="P66" s="36">
        <v>2001</v>
      </c>
      <c r="Q66" s="38">
        <v>4.7416666666666663</v>
      </c>
      <c r="U66" s="18" t="s">
        <v>332</v>
      </c>
      <c r="AI66" s="57">
        <v>1959</v>
      </c>
      <c r="AJ66" s="58">
        <v>115329</v>
      </c>
      <c r="AK66" s="58">
        <v>68369</v>
      </c>
      <c r="AL66" s="59">
        <v>59.3</v>
      </c>
      <c r="AM66" s="58">
        <v>64630</v>
      </c>
      <c r="AN66" s="59">
        <v>56</v>
      </c>
      <c r="AO66" s="58">
        <v>5565</v>
      </c>
      <c r="AP66" s="58">
        <v>59065</v>
      </c>
      <c r="AQ66" s="58">
        <v>3740</v>
      </c>
      <c r="AR66" s="59">
        <v>5.5</v>
      </c>
      <c r="AS66" s="58">
        <v>46960</v>
      </c>
      <c r="AV66" s="66">
        <v>1976</v>
      </c>
      <c r="AW66" s="68">
        <v>7.7</v>
      </c>
      <c r="AX66" s="71">
        <v>7.7</v>
      </c>
      <c r="BA66" s="18" t="s">
        <v>388</v>
      </c>
    </row>
    <row r="67" spans="1:55" ht="15.75" thickBot="1">
      <c r="A67" s="36">
        <v>2002</v>
      </c>
      <c r="B67" s="37">
        <v>5.7</v>
      </c>
      <c r="C67" s="37">
        <v>5.7</v>
      </c>
      <c r="D67" s="37">
        <v>5.7</v>
      </c>
      <c r="E67" s="37">
        <v>5.9</v>
      </c>
      <c r="F67" s="37">
        <v>5.8</v>
      </c>
      <c r="G67" s="37">
        <v>5.8</v>
      </c>
      <c r="H67" s="37">
        <v>5.8</v>
      </c>
      <c r="I67" s="37">
        <v>5.7</v>
      </c>
      <c r="J67" s="37">
        <v>5.7</v>
      </c>
      <c r="K67" s="37">
        <v>5.7</v>
      </c>
      <c r="L67" s="37">
        <v>5.9</v>
      </c>
      <c r="M67" s="37">
        <v>6</v>
      </c>
      <c r="N67" s="38">
        <f t="shared" si="0"/>
        <v>5.7833333333333341</v>
      </c>
      <c r="P67" s="36">
        <v>2002</v>
      </c>
      <c r="Q67" s="38">
        <v>5.7833333333333341</v>
      </c>
      <c r="AI67" s="56">
        <v>1960</v>
      </c>
      <c r="AJ67" s="60">
        <v>117245</v>
      </c>
      <c r="AK67" s="60">
        <v>69628</v>
      </c>
      <c r="AL67" s="61">
        <v>59.4</v>
      </c>
      <c r="AM67" s="60">
        <v>65778</v>
      </c>
      <c r="AN67" s="61">
        <v>56.1</v>
      </c>
      <c r="AO67" s="60">
        <v>5458</v>
      </c>
      <c r="AP67" s="60">
        <v>60318</v>
      </c>
      <c r="AQ67" s="60">
        <v>3852</v>
      </c>
      <c r="AR67" s="61">
        <v>5.5</v>
      </c>
      <c r="AS67" s="60">
        <v>47617</v>
      </c>
      <c r="AV67" s="66">
        <v>19781</v>
      </c>
      <c r="AW67" s="68">
        <v>6.1</v>
      </c>
      <c r="AX67" s="71">
        <v>6.1</v>
      </c>
      <c r="BA67" s="18" t="s">
        <v>389</v>
      </c>
    </row>
    <row r="68" spans="1:55" ht="15.75" thickBot="1">
      <c r="A68" s="36">
        <v>2003</v>
      </c>
      <c r="B68" s="37">
        <v>5.8</v>
      </c>
      <c r="C68" s="37">
        <v>5.9</v>
      </c>
      <c r="D68" s="37">
        <v>5.9</v>
      </c>
      <c r="E68" s="37">
        <v>6</v>
      </c>
      <c r="F68" s="37">
        <v>6.1</v>
      </c>
      <c r="G68" s="37">
        <v>6.3</v>
      </c>
      <c r="H68" s="37">
        <v>6.2</v>
      </c>
      <c r="I68" s="37">
        <v>6.1</v>
      </c>
      <c r="J68" s="37">
        <v>6.1</v>
      </c>
      <c r="K68" s="37">
        <v>6</v>
      </c>
      <c r="L68" s="37">
        <v>5.8</v>
      </c>
      <c r="M68" s="37">
        <v>5.7</v>
      </c>
      <c r="N68" s="38">
        <f t="shared" si="0"/>
        <v>5.9916666666666671</v>
      </c>
      <c r="P68" s="36">
        <v>2003</v>
      </c>
      <c r="Q68" s="38">
        <v>5.9916666666666671</v>
      </c>
      <c r="AI68" s="57">
        <v>1961</v>
      </c>
      <c r="AJ68" s="58">
        <v>118771</v>
      </c>
      <c r="AK68" s="58">
        <v>70459</v>
      </c>
      <c r="AL68" s="59">
        <v>59.3</v>
      </c>
      <c r="AM68" s="58">
        <v>65746</v>
      </c>
      <c r="AN68" s="59">
        <v>55.4</v>
      </c>
      <c r="AO68" s="58">
        <v>5200</v>
      </c>
      <c r="AP68" s="58">
        <v>60546</v>
      </c>
      <c r="AQ68" s="58">
        <v>4714</v>
      </c>
      <c r="AR68" s="59">
        <v>6.7</v>
      </c>
      <c r="AS68" s="58">
        <v>48312</v>
      </c>
      <c r="AV68" s="66">
        <v>1980</v>
      </c>
      <c r="AW68" s="68">
        <v>7.1</v>
      </c>
      <c r="AX68" s="71">
        <v>7.1</v>
      </c>
      <c r="BA68" s="18" t="s">
        <v>390</v>
      </c>
    </row>
    <row r="69" spans="1:55" ht="15.75" thickBot="1">
      <c r="A69" s="36">
        <v>2004</v>
      </c>
      <c r="B69" s="37">
        <v>5.7</v>
      </c>
      <c r="C69" s="37">
        <v>5.6</v>
      </c>
      <c r="D69" s="37">
        <v>5.8</v>
      </c>
      <c r="E69" s="37">
        <v>5.6</v>
      </c>
      <c r="F69" s="37">
        <v>5.6</v>
      </c>
      <c r="G69" s="37">
        <v>5.6</v>
      </c>
      <c r="H69" s="37">
        <v>5.5</v>
      </c>
      <c r="I69" s="37">
        <v>5.4</v>
      </c>
      <c r="J69" s="37">
        <v>5.4</v>
      </c>
      <c r="K69" s="37">
        <v>5.5</v>
      </c>
      <c r="L69" s="37">
        <v>5.4</v>
      </c>
      <c r="M69" s="37">
        <v>5.4</v>
      </c>
      <c r="N69" s="38">
        <f t="shared" si="0"/>
        <v>5.541666666666667</v>
      </c>
      <c r="P69" s="36">
        <v>2004</v>
      </c>
      <c r="Q69" s="38">
        <v>5.541666666666667</v>
      </c>
      <c r="AI69" s="56">
        <v>1962</v>
      </c>
      <c r="AJ69" s="60">
        <v>120153</v>
      </c>
      <c r="AK69" s="60">
        <v>70614</v>
      </c>
      <c r="AL69" s="61">
        <v>58.8</v>
      </c>
      <c r="AM69" s="60">
        <v>66702</v>
      </c>
      <c r="AN69" s="61">
        <v>55.5</v>
      </c>
      <c r="AO69" s="60">
        <v>4944</v>
      </c>
      <c r="AP69" s="60">
        <v>61759</v>
      </c>
      <c r="AQ69" s="60">
        <v>3911</v>
      </c>
      <c r="AR69" s="61">
        <v>5.5</v>
      </c>
      <c r="AS69" s="60">
        <v>49539</v>
      </c>
      <c r="AV69" s="66">
        <v>1982</v>
      </c>
      <c r="AW69" s="68">
        <v>9.6999999999999993</v>
      </c>
      <c r="AX69" s="71">
        <v>9.6999999999999993</v>
      </c>
    </row>
    <row r="70" spans="1:55" ht="15.75" thickBot="1">
      <c r="A70" s="36">
        <v>2005</v>
      </c>
      <c r="B70" s="37">
        <v>5.3</v>
      </c>
      <c r="C70" s="37">
        <v>5.4</v>
      </c>
      <c r="D70" s="37">
        <v>5.2</v>
      </c>
      <c r="E70" s="37">
        <v>5.2</v>
      </c>
      <c r="F70" s="37">
        <v>5.0999999999999996</v>
      </c>
      <c r="G70" s="37">
        <v>5</v>
      </c>
      <c r="H70" s="37">
        <v>5</v>
      </c>
      <c r="I70" s="37">
        <v>4.9000000000000004</v>
      </c>
      <c r="J70" s="37">
        <v>5</v>
      </c>
      <c r="K70" s="37">
        <v>5</v>
      </c>
      <c r="L70" s="37">
        <v>5</v>
      </c>
      <c r="M70" s="37">
        <v>4.9000000000000004</v>
      </c>
      <c r="N70" s="38">
        <f t="shared" si="0"/>
        <v>5.083333333333333</v>
      </c>
      <c r="P70" s="36">
        <v>2005</v>
      </c>
      <c r="Q70" s="38">
        <v>5.083333333333333</v>
      </c>
      <c r="AI70" s="57">
        <v>1963</v>
      </c>
      <c r="AJ70" s="58">
        <v>122416</v>
      </c>
      <c r="AK70" s="58">
        <v>71833</v>
      </c>
      <c r="AL70" s="59">
        <v>58.7</v>
      </c>
      <c r="AM70" s="58">
        <v>67762</v>
      </c>
      <c r="AN70" s="59">
        <v>55.4</v>
      </c>
      <c r="AO70" s="58">
        <v>4687</v>
      </c>
      <c r="AP70" s="58">
        <v>63076</v>
      </c>
      <c r="AQ70" s="58">
        <v>4070</v>
      </c>
      <c r="AR70" s="59">
        <v>5.7</v>
      </c>
      <c r="AS70" s="58">
        <v>50583</v>
      </c>
      <c r="AV70" s="66">
        <v>1984</v>
      </c>
      <c r="AW70" s="68">
        <v>7.5</v>
      </c>
      <c r="AX70" s="71">
        <v>7.5</v>
      </c>
      <c r="BA70" s="18" t="s">
        <v>392</v>
      </c>
      <c r="BB70" s="18" t="s">
        <v>393</v>
      </c>
    </row>
    <row r="71" spans="1:55" ht="15.75" thickBot="1">
      <c r="A71" s="36">
        <v>2006</v>
      </c>
      <c r="B71" s="37">
        <v>4.7</v>
      </c>
      <c r="C71" s="37">
        <v>4.8</v>
      </c>
      <c r="D71" s="37">
        <v>4.7</v>
      </c>
      <c r="E71" s="37">
        <v>4.7</v>
      </c>
      <c r="F71" s="37">
        <v>4.5999999999999996</v>
      </c>
      <c r="G71" s="37">
        <v>4.5999999999999996</v>
      </c>
      <c r="H71" s="37">
        <v>4.7</v>
      </c>
      <c r="I71" s="37">
        <v>4.7</v>
      </c>
      <c r="J71" s="37">
        <v>4.5</v>
      </c>
      <c r="K71" s="37">
        <v>4.4000000000000004</v>
      </c>
      <c r="L71" s="37">
        <v>4.5</v>
      </c>
      <c r="M71" s="37">
        <v>4.4000000000000004</v>
      </c>
      <c r="N71" s="38">
        <f t="shared" si="0"/>
        <v>4.6083333333333334</v>
      </c>
      <c r="P71" s="36">
        <v>2006</v>
      </c>
      <c r="Q71" s="38">
        <v>4.6083333333333334</v>
      </c>
      <c r="AI71" s="56">
        <v>1964</v>
      </c>
      <c r="AJ71" s="60">
        <v>124485</v>
      </c>
      <c r="AK71" s="60">
        <v>73091</v>
      </c>
      <c r="AL71" s="61">
        <v>58.7</v>
      </c>
      <c r="AM71" s="60">
        <v>69305</v>
      </c>
      <c r="AN71" s="61">
        <v>55.7</v>
      </c>
      <c r="AO71" s="60">
        <v>4523</v>
      </c>
      <c r="AP71" s="60">
        <v>64782</v>
      </c>
      <c r="AQ71" s="60">
        <v>3786</v>
      </c>
      <c r="AR71" s="61">
        <v>5.2</v>
      </c>
      <c r="AS71" s="60">
        <v>51394</v>
      </c>
      <c r="AV71" s="66">
        <v>19861</v>
      </c>
      <c r="AW71" s="68">
        <v>7</v>
      </c>
      <c r="AX71" s="71">
        <v>7</v>
      </c>
      <c r="BA71" s="18">
        <v>1890</v>
      </c>
      <c r="BB71" s="18">
        <v>3.97</v>
      </c>
      <c r="BC71" s="18">
        <v>3.97</v>
      </c>
    </row>
    <row r="72" spans="1:55" ht="15.75" thickBot="1">
      <c r="A72" s="36">
        <v>2007</v>
      </c>
      <c r="B72" s="37">
        <v>4.5999999999999996</v>
      </c>
      <c r="C72" s="37">
        <v>4.5</v>
      </c>
      <c r="D72" s="37">
        <v>4.4000000000000004</v>
      </c>
      <c r="E72" s="37">
        <v>4.5</v>
      </c>
      <c r="F72" s="37">
        <v>4.4000000000000004</v>
      </c>
      <c r="G72" s="37">
        <v>4.5999999999999996</v>
      </c>
      <c r="H72" s="37">
        <v>4.7</v>
      </c>
      <c r="I72" s="37">
        <v>4.5999999999999996</v>
      </c>
      <c r="J72" s="37">
        <v>4.7</v>
      </c>
      <c r="K72" s="37">
        <v>4.7</v>
      </c>
      <c r="L72" s="37">
        <v>4.7</v>
      </c>
      <c r="M72" s="37">
        <v>5</v>
      </c>
      <c r="N72" s="38">
        <f t="shared" si="0"/>
        <v>4.6166666666666671</v>
      </c>
      <c r="P72" s="36">
        <v>2007</v>
      </c>
      <c r="Q72" s="38">
        <v>4.6166666666666671</v>
      </c>
      <c r="AI72" s="57">
        <v>1965</v>
      </c>
      <c r="AJ72" s="58">
        <v>126513</v>
      </c>
      <c r="AK72" s="58">
        <v>74455</v>
      </c>
      <c r="AL72" s="59">
        <v>58.9</v>
      </c>
      <c r="AM72" s="58">
        <v>71088</v>
      </c>
      <c r="AN72" s="59">
        <v>56.2</v>
      </c>
      <c r="AO72" s="58">
        <v>4361</v>
      </c>
      <c r="AP72" s="58">
        <v>66726</v>
      </c>
      <c r="AQ72" s="58">
        <v>3366</v>
      </c>
      <c r="AR72" s="59">
        <v>4.5</v>
      </c>
      <c r="AS72" s="58">
        <v>52058</v>
      </c>
      <c r="AV72" s="66">
        <v>1987</v>
      </c>
      <c r="AW72" s="68">
        <v>6.2</v>
      </c>
      <c r="AX72" s="71">
        <v>6.2</v>
      </c>
      <c r="BA72" s="18">
        <v>1891</v>
      </c>
      <c r="BB72" s="18">
        <v>5.42</v>
      </c>
      <c r="BC72" s="18">
        <v>4.7699999999999996</v>
      </c>
    </row>
    <row r="73" spans="1:55" ht="15.75" thickBot="1">
      <c r="A73" s="36">
        <v>2008</v>
      </c>
      <c r="B73" s="37">
        <v>5</v>
      </c>
      <c r="C73" s="37">
        <v>4.9000000000000004</v>
      </c>
      <c r="D73" s="37">
        <v>5.0999999999999996</v>
      </c>
      <c r="E73" s="37">
        <v>5</v>
      </c>
      <c r="F73" s="37">
        <v>5.4</v>
      </c>
      <c r="G73" s="37">
        <v>5.6</v>
      </c>
      <c r="H73" s="37">
        <v>5.8</v>
      </c>
      <c r="I73" s="37">
        <v>6.1</v>
      </c>
      <c r="J73" s="37">
        <v>6.1</v>
      </c>
      <c r="K73" s="37">
        <v>6.5</v>
      </c>
      <c r="L73" s="37">
        <v>6.8</v>
      </c>
      <c r="M73" s="37">
        <v>7.3</v>
      </c>
      <c r="N73" s="38">
        <f t="shared" si="0"/>
        <v>5.8</v>
      </c>
      <c r="P73" s="36">
        <v>2008</v>
      </c>
      <c r="Q73" s="38">
        <v>5.8</v>
      </c>
      <c r="AI73" s="56">
        <v>1966</v>
      </c>
      <c r="AJ73" s="60">
        <v>128058</v>
      </c>
      <c r="AK73" s="60">
        <v>75770</v>
      </c>
      <c r="AL73" s="61">
        <v>59.2</v>
      </c>
      <c r="AM73" s="60">
        <v>72895</v>
      </c>
      <c r="AN73" s="61">
        <v>56.9</v>
      </c>
      <c r="AO73" s="60">
        <v>3979</v>
      </c>
      <c r="AP73" s="60">
        <v>68915</v>
      </c>
      <c r="AQ73" s="60">
        <v>2875</v>
      </c>
      <c r="AR73" s="61">
        <v>3.8</v>
      </c>
      <c r="AS73" s="60">
        <v>52288</v>
      </c>
      <c r="AV73" s="66">
        <v>1988</v>
      </c>
      <c r="AW73" s="68">
        <v>5.5</v>
      </c>
      <c r="AX73" s="71">
        <v>5.5</v>
      </c>
      <c r="BA73" s="18">
        <v>1892</v>
      </c>
      <c r="BB73" s="18">
        <v>3.04</v>
      </c>
      <c r="BC73" s="18">
        <v>3.72</v>
      </c>
    </row>
    <row r="74" spans="1:55" ht="15.75" thickBot="1">
      <c r="A74" s="36">
        <v>2009</v>
      </c>
      <c r="B74" s="37">
        <v>7.8</v>
      </c>
      <c r="C74" s="37">
        <v>8.3000000000000007</v>
      </c>
      <c r="D74" s="37">
        <v>8.6999999999999993</v>
      </c>
      <c r="E74" s="37">
        <v>9</v>
      </c>
      <c r="F74" s="37">
        <v>9.4</v>
      </c>
      <c r="G74" s="37">
        <v>9.5</v>
      </c>
      <c r="H74" s="37">
        <v>9.5</v>
      </c>
      <c r="I74" s="37">
        <v>9.6</v>
      </c>
      <c r="J74" s="37">
        <v>9.8000000000000007</v>
      </c>
      <c r="K74" s="37">
        <v>10</v>
      </c>
      <c r="L74" s="37">
        <v>9.9</v>
      </c>
      <c r="M74" s="37">
        <v>9.9</v>
      </c>
      <c r="N74" s="38">
        <f t="shared" si="0"/>
        <v>9.2833333333333332</v>
      </c>
      <c r="P74" s="36">
        <v>2009</v>
      </c>
      <c r="Q74" s="38">
        <v>9.2833333333333332</v>
      </c>
      <c r="AI74" s="57">
        <v>1967</v>
      </c>
      <c r="AJ74" s="58">
        <v>129874</v>
      </c>
      <c r="AK74" s="58">
        <v>77347</v>
      </c>
      <c r="AL74" s="59">
        <v>59.6</v>
      </c>
      <c r="AM74" s="58">
        <v>74372</v>
      </c>
      <c r="AN74" s="59">
        <v>57.3</v>
      </c>
      <c r="AO74" s="58">
        <v>3844</v>
      </c>
      <c r="AP74" s="58">
        <v>70527</v>
      </c>
      <c r="AQ74" s="58">
        <v>2975</v>
      </c>
      <c r="AR74" s="59">
        <v>3.8</v>
      </c>
      <c r="AS74" s="58">
        <v>52527</v>
      </c>
      <c r="AV74" s="66">
        <v>1989</v>
      </c>
      <c r="AW74" s="68">
        <v>5.3</v>
      </c>
      <c r="AX74" s="71">
        <v>5.3</v>
      </c>
      <c r="BA74" s="18">
        <v>1893</v>
      </c>
      <c r="BB74" s="18">
        <v>11.68</v>
      </c>
      <c r="BC74" s="18">
        <v>8.09</v>
      </c>
    </row>
    <row r="75" spans="1:55" ht="15.75" thickBot="1">
      <c r="A75" s="36">
        <v>2010</v>
      </c>
      <c r="B75" s="37">
        <v>9.6999999999999993</v>
      </c>
      <c r="C75" s="37">
        <v>9.8000000000000007</v>
      </c>
      <c r="D75" s="37">
        <v>9.9</v>
      </c>
      <c r="E75" s="37">
        <v>9.9</v>
      </c>
      <c r="F75" s="37">
        <v>9.6</v>
      </c>
      <c r="G75" s="37">
        <v>9.4</v>
      </c>
      <c r="H75" s="37">
        <v>9.5</v>
      </c>
      <c r="I75" s="37">
        <v>9.5</v>
      </c>
      <c r="J75" s="37">
        <v>9.5</v>
      </c>
      <c r="K75" s="37">
        <v>9.5</v>
      </c>
      <c r="L75" s="37">
        <v>9.8000000000000007</v>
      </c>
      <c r="M75" s="37">
        <v>9.4</v>
      </c>
      <c r="N75" s="38">
        <f t="shared" si="0"/>
        <v>9.625</v>
      </c>
      <c r="P75" s="36">
        <v>2010</v>
      </c>
      <c r="Q75" s="38">
        <v>9.625</v>
      </c>
      <c r="AI75" s="56">
        <v>1968</v>
      </c>
      <c r="AJ75" s="60">
        <v>132028</v>
      </c>
      <c r="AK75" s="60">
        <v>78737</v>
      </c>
      <c r="AL75" s="61">
        <v>59.6</v>
      </c>
      <c r="AM75" s="60">
        <v>75920</v>
      </c>
      <c r="AN75" s="61">
        <v>57.5</v>
      </c>
      <c r="AO75" s="60">
        <v>3817</v>
      </c>
      <c r="AP75" s="60">
        <v>72103</v>
      </c>
      <c r="AQ75" s="60">
        <v>2817</v>
      </c>
      <c r="AR75" s="61">
        <v>3.6</v>
      </c>
      <c r="AS75" s="60">
        <v>53291</v>
      </c>
      <c r="AV75" s="66">
        <v>19901</v>
      </c>
      <c r="AW75" s="67">
        <v>5.6000000000000001E-2</v>
      </c>
      <c r="AX75" s="71">
        <v>5.6</v>
      </c>
      <c r="BA75" s="18">
        <v>1894</v>
      </c>
      <c r="BB75" s="18">
        <v>18.41</v>
      </c>
      <c r="BC75" s="18">
        <v>12.33</v>
      </c>
    </row>
    <row r="76" spans="1:55" ht="15.75" thickBot="1">
      <c r="A76" s="36">
        <v>2011</v>
      </c>
      <c r="B76" s="37">
        <v>9.1</v>
      </c>
      <c r="C76" s="37">
        <v>9</v>
      </c>
      <c r="D76" s="37">
        <v>9</v>
      </c>
      <c r="E76" s="37">
        <v>9.1</v>
      </c>
      <c r="F76" s="37">
        <v>9</v>
      </c>
      <c r="G76" s="37">
        <v>9.1</v>
      </c>
      <c r="H76" s="37">
        <v>9</v>
      </c>
      <c r="I76" s="37">
        <v>9</v>
      </c>
      <c r="J76" s="37">
        <v>9</v>
      </c>
      <c r="K76" s="37">
        <v>8.8000000000000007</v>
      </c>
      <c r="L76" s="37">
        <v>8.6</v>
      </c>
      <c r="M76" s="37">
        <v>8.5</v>
      </c>
      <c r="N76" s="38">
        <f t="shared" si="0"/>
        <v>8.9333333333333336</v>
      </c>
      <c r="P76" s="36">
        <v>2011</v>
      </c>
      <c r="Q76" s="38">
        <v>8.9333333333333336</v>
      </c>
      <c r="AI76" s="57">
        <v>1969</v>
      </c>
      <c r="AJ76" s="58">
        <v>134335</v>
      </c>
      <c r="AK76" s="58">
        <v>80734</v>
      </c>
      <c r="AL76" s="59">
        <v>60.1</v>
      </c>
      <c r="AM76" s="58">
        <v>77902</v>
      </c>
      <c r="AN76" s="59">
        <v>58</v>
      </c>
      <c r="AO76" s="58">
        <v>3606</v>
      </c>
      <c r="AP76" s="58">
        <v>74296</v>
      </c>
      <c r="AQ76" s="58">
        <v>2832</v>
      </c>
      <c r="AR76" s="59">
        <v>3.5</v>
      </c>
      <c r="AS76" s="58">
        <v>53602</v>
      </c>
      <c r="AV76" s="66">
        <v>1991</v>
      </c>
      <c r="AW76" s="68">
        <v>6.8</v>
      </c>
      <c r="AX76" s="71">
        <v>6.8</v>
      </c>
      <c r="BA76" s="18">
        <v>1895</v>
      </c>
      <c r="BB76" s="18">
        <v>13.7</v>
      </c>
      <c r="BC76" s="18">
        <v>11.11</v>
      </c>
    </row>
    <row r="77" spans="1:55" ht="15.75" thickBot="1">
      <c r="A77" s="36">
        <v>2012</v>
      </c>
      <c r="B77" s="37">
        <v>8.1999999999999993</v>
      </c>
      <c r="C77" s="37">
        <v>8.3000000000000007</v>
      </c>
      <c r="D77" s="37">
        <v>8.1999999999999993</v>
      </c>
      <c r="E77" s="37">
        <v>8.1999999999999993</v>
      </c>
      <c r="F77" s="37">
        <v>8.1999999999999993</v>
      </c>
      <c r="G77" s="37">
        <v>8.1999999999999993</v>
      </c>
      <c r="H77" s="37">
        <v>8.1999999999999993</v>
      </c>
      <c r="I77" s="37">
        <v>8.1</v>
      </c>
      <c r="J77" s="37">
        <v>7.8</v>
      </c>
      <c r="K77" s="37">
        <v>7.8</v>
      </c>
      <c r="L77" s="37">
        <v>7.8</v>
      </c>
      <c r="M77" s="37">
        <v>7.9</v>
      </c>
      <c r="N77" s="38">
        <f t="shared" si="0"/>
        <v>8.0749999999999993</v>
      </c>
      <c r="P77" s="36">
        <v>2012</v>
      </c>
      <c r="Q77" s="38">
        <v>8.0749999999999993</v>
      </c>
      <c r="AI77" s="56">
        <v>1970</v>
      </c>
      <c r="AJ77" s="60">
        <v>137085</v>
      </c>
      <c r="AK77" s="60">
        <v>82771</v>
      </c>
      <c r="AL77" s="61">
        <v>60.4</v>
      </c>
      <c r="AM77" s="60">
        <v>78678</v>
      </c>
      <c r="AN77" s="61">
        <v>57.4</v>
      </c>
      <c r="AO77" s="60">
        <v>3463</v>
      </c>
      <c r="AP77" s="60">
        <v>75215</v>
      </c>
      <c r="AQ77" s="60">
        <v>4093</v>
      </c>
      <c r="AR77" s="61">
        <v>4.9000000000000004</v>
      </c>
      <c r="AS77" s="60">
        <v>54315</v>
      </c>
      <c r="AV77" s="66">
        <v>1992</v>
      </c>
      <c r="AW77" s="68">
        <v>7.5</v>
      </c>
      <c r="AX77" s="71">
        <v>7.5</v>
      </c>
      <c r="BA77" s="18">
        <v>1896</v>
      </c>
      <c r="BB77" s="18">
        <v>14.45</v>
      </c>
      <c r="BC77" s="18">
        <v>11.96</v>
      </c>
    </row>
    <row r="78" spans="1:55" ht="15.75" thickBot="1">
      <c r="A78" s="36">
        <v>2013</v>
      </c>
      <c r="B78" s="37">
        <v>7.9</v>
      </c>
      <c r="C78" s="37">
        <v>7.7</v>
      </c>
      <c r="D78" s="37">
        <v>7.5</v>
      </c>
      <c r="E78" s="37">
        <v>7.5</v>
      </c>
      <c r="F78" s="37">
        <v>7.5</v>
      </c>
      <c r="G78" s="37">
        <v>7.5</v>
      </c>
      <c r="H78" s="37">
        <v>7.3</v>
      </c>
      <c r="I78" s="37">
        <v>7.2</v>
      </c>
      <c r="J78" s="37">
        <v>7.2</v>
      </c>
      <c r="K78" s="37">
        <v>7.2</v>
      </c>
      <c r="L78" s="37">
        <v>7</v>
      </c>
      <c r="M78" s="37">
        <v>6.7</v>
      </c>
      <c r="N78" s="38">
        <f t="shared" ref="N78" si="1">AVERAGE(B78:M78)</f>
        <v>7.3500000000000005</v>
      </c>
      <c r="P78" s="36">
        <v>2013</v>
      </c>
      <c r="Q78" s="38">
        <v>7.3500000000000005</v>
      </c>
      <c r="AI78" s="57">
        <v>1971</v>
      </c>
      <c r="AJ78" s="58">
        <v>140216</v>
      </c>
      <c r="AK78" s="58">
        <v>84382</v>
      </c>
      <c r="AL78" s="59">
        <v>60.2</v>
      </c>
      <c r="AM78" s="58">
        <v>79367</v>
      </c>
      <c r="AN78" s="59">
        <v>56.6</v>
      </c>
      <c r="AO78" s="58">
        <v>3394</v>
      </c>
      <c r="AP78" s="58">
        <v>75972</v>
      </c>
      <c r="AQ78" s="58">
        <v>5016</v>
      </c>
      <c r="AR78" s="59">
        <v>5.9</v>
      </c>
      <c r="AS78" s="58">
        <v>55834</v>
      </c>
      <c r="AV78" s="66">
        <v>1993</v>
      </c>
      <c r="AW78" s="68">
        <v>6.9</v>
      </c>
      <c r="AX78" s="71">
        <v>6.9</v>
      </c>
      <c r="BA78" s="18">
        <v>1897</v>
      </c>
      <c r="BB78" s="18">
        <v>14.54</v>
      </c>
      <c r="BC78" s="18">
        <v>12.43</v>
      </c>
    </row>
    <row r="79" spans="1:55" ht="15.75" thickBot="1">
      <c r="A79" s="36">
        <v>2014</v>
      </c>
      <c r="B79" s="37">
        <v>6.6</v>
      </c>
      <c r="C79" s="37">
        <v>6.7</v>
      </c>
      <c r="D79" s="37">
        <v>6.7</v>
      </c>
      <c r="E79" s="37">
        <v>6.3</v>
      </c>
      <c r="F79" s="37">
        <v>6.3</v>
      </c>
      <c r="G79" s="37">
        <v>6.1</v>
      </c>
      <c r="H79" s="37">
        <v>6.2</v>
      </c>
      <c r="I79" s="37">
        <v>6.1</v>
      </c>
      <c r="J79" s="37">
        <v>5.9</v>
      </c>
      <c r="K79" s="37">
        <v>5.8</v>
      </c>
      <c r="N79" s="38">
        <f>AVERAGE(B79:K79)</f>
        <v>6.2700000000000005</v>
      </c>
      <c r="P79" s="36">
        <v>2014</v>
      </c>
      <c r="Q79" s="38">
        <v>6.2700000000000005</v>
      </c>
      <c r="AI79" s="56">
        <v>1972</v>
      </c>
      <c r="AJ79" s="60">
        <v>144126</v>
      </c>
      <c r="AK79" s="60">
        <v>87034</v>
      </c>
      <c r="AL79" s="61">
        <v>60.4</v>
      </c>
      <c r="AM79" s="60">
        <v>82153</v>
      </c>
      <c r="AN79" s="61">
        <v>57</v>
      </c>
      <c r="AO79" s="60">
        <v>3484</v>
      </c>
      <c r="AP79" s="60">
        <v>78669</v>
      </c>
      <c r="AQ79" s="60">
        <v>4882</v>
      </c>
      <c r="AR79" s="61">
        <v>5.6</v>
      </c>
      <c r="AS79" s="60">
        <v>57091</v>
      </c>
      <c r="AV79" s="66">
        <v>19941</v>
      </c>
      <c r="AW79" s="68">
        <v>6.1</v>
      </c>
      <c r="AX79" s="71">
        <v>6.1</v>
      </c>
      <c r="BA79" s="18">
        <v>1898</v>
      </c>
      <c r="BB79" s="18">
        <v>12.35</v>
      </c>
      <c r="BC79" s="18">
        <v>11.62</v>
      </c>
    </row>
    <row r="80" spans="1:55" ht="15.75" thickBot="1">
      <c r="AI80" s="57">
        <v>1973</v>
      </c>
      <c r="AJ80" s="58">
        <v>147096</v>
      </c>
      <c r="AK80" s="58">
        <v>89429</v>
      </c>
      <c r="AL80" s="59">
        <v>60.8</v>
      </c>
      <c r="AM80" s="58">
        <v>85064</v>
      </c>
      <c r="AN80" s="59">
        <v>57.8</v>
      </c>
      <c r="AO80" s="58">
        <v>3470</v>
      </c>
      <c r="AP80" s="58">
        <v>81594</v>
      </c>
      <c r="AQ80" s="58">
        <v>4365</v>
      </c>
      <c r="AR80" s="59">
        <v>4.9000000000000004</v>
      </c>
      <c r="AS80" s="58">
        <v>57667</v>
      </c>
      <c r="AV80" s="66">
        <v>1995</v>
      </c>
      <c r="AW80" s="68">
        <v>5.6</v>
      </c>
      <c r="AX80" s="71">
        <v>5.6</v>
      </c>
      <c r="BA80" s="18">
        <v>1899</v>
      </c>
      <c r="BB80" s="18">
        <v>6.54</v>
      </c>
      <c r="BC80" s="18">
        <v>8.66</v>
      </c>
    </row>
    <row r="81" spans="35:55" ht="15.75" thickBot="1">
      <c r="AI81" s="56">
        <v>1974</v>
      </c>
      <c r="AJ81" s="60">
        <v>150120</v>
      </c>
      <c r="AK81" s="60">
        <v>91949</v>
      </c>
      <c r="AL81" s="61">
        <v>61.3</v>
      </c>
      <c r="AM81" s="60">
        <v>86794</v>
      </c>
      <c r="AN81" s="61">
        <v>57.8</v>
      </c>
      <c r="AO81" s="60">
        <v>3515</v>
      </c>
      <c r="AP81" s="60">
        <v>83279</v>
      </c>
      <c r="AQ81" s="60">
        <v>5156</v>
      </c>
      <c r="AR81" s="61">
        <v>5.6</v>
      </c>
      <c r="AS81" s="60">
        <v>58171</v>
      </c>
      <c r="AV81" s="66">
        <v>1996</v>
      </c>
      <c r="AW81" s="68">
        <v>5.4</v>
      </c>
      <c r="AX81" s="71">
        <v>5.4</v>
      </c>
      <c r="BA81" s="18">
        <v>1900</v>
      </c>
      <c r="BB81" s="18">
        <v>5</v>
      </c>
      <c r="BC81" s="18">
        <v>5</v>
      </c>
    </row>
    <row r="82" spans="35:55" ht="15.75" thickBot="1">
      <c r="AI82" s="57">
        <v>1975</v>
      </c>
      <c r="AJ82" s="58">
        <v>153153</v>
      </c>
      <c r="AK82" s="58">
        <v>93775</v>
      </c>
      <c r="AL82" s="59">
        <v>61.2</v>
      </c>
      <c r="AM82" s="58">
        <v>85846</v>
      </c>
      <c r="AN82" s="59">
        <v>56.1</v>
      </c>
      <c r="AO82" s="58">
        <v>3408</v>
      </c>
      <c r="AP82" s="58">
        <v>82438</v>
      </c>
      <c r="AQ82" s="58">
        <v>7929</v>
      </c>
      <c r="AR82" s="59">
        <v>8.5</v>
      </c>
      <c r="AS82" s="58">
        <v>59377</v>
      </c>
      <c r="AV82" s="66">
        <v>19971</v>
      </c>
      <c r="AW82" s="68">
        <v>4.9000000000000004</v>
      </c>
      <c r="AX82" s="71">
        <v>4.9000000000000004</v>
      </c>
      <c r="BA82" s="18">
        <v>1901</v>
      </c>
      <c r="BB82" s="18">
        <v>4.13</v>
      </c>
      <c r="BC82" s="18">
        <v>4.59</v>
      </c>
    </row>
    <row r="83" spans="35:55" ht="15.75" thickBot="1">
      <c r="AI83" s="56">
        <v>1976</v>
      </c>
      <c r="AJ83" s="60">
        <v>156150</v>
      </c>
      <c r="AK83" s="60">
        <v>96158</v>
      </c>
      <c r="AL83" s="61">
        <v>61.6</v>
      </c>
      <c r="AM83" s="60">
        <v>88752</v>
      </c>
      <c r="AN83" s="61">
        <v>56.8</v>
      </c>
      <c r="AO83" s="60">
        <v>3331</v>
      </c>
      <c r="AP83" s="60">
        <v>85421</v>
      </c>
      <c r="AQ83" s="60">
        <v>7406</v>
      </c>
      <c r="AR83" s="61">
        <v>7.7</v>
      </c>
      <c r="AS83" s="60">
        <v>59991</v>
      </c>
      <c r="AV83" s="66">
        <v>19981</v>
      </c>
      <c r="AW83" s="68">
        <v>4.5</v>
      </c>
      <c r="AX83" s="71">
        <v>4.5</v>
      </c>
      <c r="BA83" s="18">
        <v>1902</v>
      </c>
      <c r="BB83" s="18">
        <v>3.67</v>
      </c>
      <c r="BC83" s="18">
        <v>4.3</v>
      </c>
    </row>
    <row r="84" spans="35:55" ht="15.75" thickBot="1">
      <c r="AI84" s="57">
        <v>1977</v>
      </c>
      <c r="AJ84" s="58">
        <v>159033</v>
      </c>
      <c r="AK84" s="58">
        <v>99009</v>
      </c>
      <c r="AL84" s="59">
        <v>62.3</v>
      </c>
      <c r="AM84" s="58">
        <v>92017</v>
      </c>
      <c r="AN84" s="59">
        <v>57.9</v>
      </c>
      <c r="AO84" s="58">
        <v>3283</v>
      </c>
      <c r="AP84" s="58">
        <v>88734</v>
      </c>
      <c r="AQ84" s="58">
        <v>6991</v>
      </c>
      <c r="AR84" s="59">
        <v>7.1</v>
      </c>
      <c r="AS84" s="58">
        <v>60025</v>
      </c>
      <c r="AV84" s="66">
        <v>19991</v>
      </c>
      <c r="AW84" s="68">
        <v>4.2</v>
      </c>
      <c r="AX84" s="71">
        <v>4.2</v>
      </c>
      <c r="BA84" s="18">
        <v>1903</v>
      </c>
      <c r="BB84" s="18">
        <v>3.92</v>
      </c>
      <c r="BC84" s="18">
        <v>4.3499999999999996</v>
      </c>
    </row>
    <row r="85" spans="35:55" ht="15.75" thickBot="1">
      <c r="AI85" s="56">
        <v>1978</v>
      </c>
      <c r="AJ85" s="60">
        <v>161910</v>
      </c>
      <c r="AK85" s="60">
        <v>102251</v>
      </c>
      <c r="AL85" s="61">
        <v>63.2</v>
      </c>
      <c r="AM85" s="60">
        <v>96048</v>
      </c>
      <c r="AN85" s="61">
        <v>59.3</v>
      </c>
      <c r="AO85" s="60">
        <v>3387</v>
      </c>
      <c r="AP85" s="60">
        <v>92661</v>
      </c>
      <c r="AQ85" s="60">
        <v>6202</v>
      </c>
      <c r="AR85" s="61">
        <v>6.1</v>
      </c>
      <c r="AS85" s="60">
        <v>59659</v>
      </c>
      <c r="AV85" s="66">
        <v>20001</v>
      </c>
      <c r="AW85" s="68">
        <v>4</v>
      </c>
      <c r="AX85" s="71">
        <v>4</v>
      </c>
      <c r="BA85" s="18">
        <v>1904</v>
      </c>
      <c r="BB85" s="18">
        <v>5.38</v>
      </c>
      <c r="BC85" s="18">
        <v>5.08</v>
      </c>
    </row>
    <row r="86" spans="35:55" ht="15.75" thickBot="1">
      <c r="AI86" s="57">
        <v>1979</v>
      </c>
      <c r="AJ86" s="58">
        <v>164863</v>
      </c>
      <c r="AK86" s="58">
        <v>104962</v>
      </c>
      <c r="AL86" s="59">
        <v>63.7</v>
      </c>
      <c r="AM86" s="58">
        <v>98824</v>
      </c>
      <c r="AN86" s="59">
        <v>59.9</v>
      </c>
      <c r="AO86" s="58">
        <v>3347</v>
      </c>
      <c r="AP86" s="58">
        <v>95477</v>
      </c>
      <c r="AQ86" s="58">
        <v>6137</v>
      </c>
      <c r="AR86" s="59">
        <v>5.8</v>
      </c>
      <c r="AS86" s="58">
        <v>59900</v>
      </c>
      <c r="AV86" s="66">
        <v>2001</v>
      </c>
      <c r="AW86" s="68">
        <v>4.7</v>
      </c>
      <c r="AX86" s="71">
        <v>4.7</v>
      </c>
      <c r="BA86" s="18">
        <v>1905</v>
      </c>
      <c r="BB86" s="18">
        <v>4.28</v>
      </c>
      <c r="BC86" s="18">
        <v>4.62</v>
      </c>
    </row>
    <row r="87" spans="35:55" ht="15.75" thickBot="1">
      <c r="AI87" s="56">
        <v>1980</v>
      </c>
      <c r="AJ87" s="60">
        <v>167745</v>
      </c>
      <c r="AK87" s="60">
        <v>106940</v>
      </c>
      <c r="AL87" s="61">
        <v>63.8</v>
      </c>
      <c r="AM87" s="60">
        <v>99303</v>
      </c>
      <c r="AN87" s="61">
        <v>59.2</v>
      </c>
      <c r="AO87" s="60">
        <v>3364</v>
      </c>
      <c r="AP87" s="60">
        <v>95938</v>
      </c>
      <c r="AQ87" s="60">
        <v>7637</v>
      </c>
      <c r="AR87" s="61">
        <v>7.1</v>
      </c>
      <c r="AS87" s="60">
        <v>60806</v>
      </c>
      <c r="AV87" s="66">
        <v>2002</v>
      </c>
      <c r="AW87" s="68">
        <v>5.8</v>
      </c>
      <c r="AX87" s="71">
        <v>5.8</v>
      </c>
      <c r="BA87" s="18">
        <v>1906</v>
      </c>
      <c r="BB87" s="18">
        <v>1.73</v>
      </c>
      <c r="BC87" s="18">
        <v>3.29</v>
      </c>
    </row>
    <row r="88" spans="35:55" ht="15.75" thickBot="1">
      <c r="AI88" s="57">
        <v>1981</v>
      </c>
      <c r="AJ88" s="58">
        <v>170130</v>
      </c>
      <c r="AK88" s="58">
        <v>108670</v>
      </c>
      <c r="AL88" s="59">
        <v>63.9</v>
      </c>
      <c r="AM88" s="58">
        <v>100397</v>
      </c>
      <c r="AN88" s="59">
        <v>59</v>
      </c>
      <c r="AO88" s="58">
        <v>3368</v>
      </c>
      <c r="AP88" s="58">
        <v>97030</v>
      </c>
      <c r="AQ88" s="58">
        <v>8273</v>
      </c>
      <c r="AR88" s="59">
        <v>7.6</v>
      </c>
      <c r="AS88" s="58">
        <v>61460</v>
      </c>
      <c r="AV88" s="66">
        <v>20031</v>
      </c>
      <c r="AW88" s="67">
        <v>0.06</v>
      </c>
      <c r="AX88" s="71">
        <v>6</v>
      </c>
      <c r="BA88" s="18">
        <v>1907</v>
      </c>
      <c r="BB88" s="18">
        <v>2.76</v>
      </c>
      <c r="BC88" s="18">
        <v>3.57</v>
      </c>
    </row>
    <row r="89" spans="35:55" ht="15.75" thickBot="1">
      <c r="AI89" s="56">
        <v>1982</v>
      </c>
      <c r="AJ89" s="60">
        <v>172271</v>
      </c>
      <c r="AK89" s="60">
        <v>110204</v>
      </c>
      <c r="AL89" s="61">
        <v>64</v>
      </c>
      <c r="AM89" s="60">
        <v>99526</v>
      </c>
      <c r="AN89" s="61">
        <v>57.8</v>
      </c>
      <c r="AO89" s="60">
        <v>3401</v>
      </c>
      <c r="AP89" s="60">
        <v>96125</v>
      </c>
      <c r="AQ89" s="60">
        <v>10678</v>
      </c>
      <c r="AR89" s="61">
        <v>9.6999999999999993</v>
      </c>
      <c r="AS89" s="60">
        <v>62067</v>
      </c>
      <c r="AV89" s="66">
        <v>20041</v>
      </c>
      <c r="AW89" s="68">
        <v>5.5</v>
      </c>
      <c r="AX89" s="71">
        <v>5.5</v>
      </c>
      <c r="BA89" s="18">
        <v>1908</v>
      </c>
      <c r="BB89" s="18">
        <v>7.96</v>
      </c>
      <c r="BC89" s="18">
        <v>6.17</v>
      </c>
    </row>
    <row r="90" spans="35:55" ht="15.75" thickBot="1">
      <c r="AI90" s="57">
        <v>1983</v>
      </c>
      <c r="AJ90" s="58">
        <v>174215</v>
      </c>
      <c r="AK90" s="58">
        <v>111550</v>
      </c>
      <c r="AL90" s="59">
        <v>64</v>
      </c>
      <c r="AM90" s="58">
        <v>100834</v>
      </c>
      <c r="AN90" s="59">
        <v>57.9</v>
      </c>
      <c r="AO90" s="58">
        <v>3383</v>
      </c>
      <c r="AP90" s="58">
        <v>97450</v>
      </c>
      <c r="AQ90" s="58">
        <v>10717</v>
      </c>
      <c r="AR90" s="59">
        <v>9.6</v>
      </c>
      <c r="AS90" s="58">
        <v>62665</v>
      </c>
      <c r="AV90" s="66">
        <v>20051</v>
      </c>
      <c r="AW90" s="68">
        <v>5.0999999999999996</v>
      </c>
      <c r="AX90" s="71">
        <v>5.0999999999999996</v>
      </c>
      <c r="BA90" s="18">
        <v>1909</v>
      </c>
      <c r="BB90" s="18">
        <v>5.1100000000000003</v>
      </c>
      <c r="BC90" s="18">
        <v>5.13</v>
      </c>
    </row>
    <row r="91" spans="35:55" ht="15.75" thickBot="1">
      <c r="AI91" s="56">
        <v>1984</v>
      </c>
      <c r="AJ91" s="60">
        <v>176383</v>
      </c>
      <c r="AK91" s="60">
        <v>113544</v>
      </c>
      <c r="AL91" s="61">
        <v>64.400000000000006</v>
      </c>
      <c r="AM91" s="60">
        <v>105005</v>
      </c>
      <c r="AN91" s="61">
        <v>59.5</v>
      </c>
      <c r="AO91" s="60">
        <v>3321</v>
      </c>
      <c r="AP91" s="60">
        <v>101685</v>
      </c>
      <c r="AQ91" s="60">
        <v>8539</v>
      </c>
      <c r="AR91" s="61">
        <v>7.5</v>
      </c>
      <c r="AS91" s="60">
        <v>62839</v>
      </c>
      <c r="AV91" s="66">
        <v>2006</v>
      </c>
      <c r="AW91" s="68">
        <v>4.5999999999999996</v>
      </c>
      <c r="AX91" s="71">
        <v>4.5999999999999996</v>
      </c>
      <c r="BA91" s="18">
        <v>1910</v>
      </c>
      <c r="BB91" s="18">
        <v>5.86</v>
      </c>
      <c r="BC91" s="18">
        <v>5.86</v>
      </c>
    </row>
    <row r="92" spans="35:55" ht="15.75" thickBot="1">
      <c r="AI92" s="57">
        <v>1985</v>
      </c>
      <c r="AJ92" s="58">
        <v>178206</v>
      </c>
      <c r="AK92" s="58">
        <v>115461</v>
      </c>
      <c r="AL92" s="59">
        <v>64.8</v>
      </c>
      <c r="AM92" s="58">
        <v>107150</v>
      </c>
      <c r="AN92" s="59">
        <v>60.1</v>
      </c>
      <c r="AO92" s="58">
        <v>3179</v>
      </c>
      <c r="AP92" s="58">
        <v>103971</v>
      </c>
      <c r="AQ92" s="58">
        <v>8312</v>
      </c>
      <c r="AR92" s="59">
        <v>7.2</v>
      </c>
      <c r="AS92" s="58">
        <v>62744</v>
      </c>
      <c r="AV92" s="66">
        <v>2007</v>
      </c>
      <c r="AW92" s="68">
        <v>4.5999999999999996</v>
      </c>
      <c r="AX92" s="71">
        <v>4.5999999999999996</v>
      </c>
      <c r="BA92" s="18">
        <v>1911</v>
      </c>
      <c r="BB92" s="18">
        <v>6.72</v>
      </c>
      <c r="BC92" s="18">
        <v>6.27</v>
      </c>
    </row>
    <row r="93" spans="35:55" ht="15.75" thickBot="1">
      <c r="AI93" s="56">
        <v>1986</v>
      </c>
      <c r="AJ93" s="60">
        <v>180587</v>
      </c>
      <c r="AK93" s="60">
        <v>117834</v>
      </c>
      <c r="AL93" s="61">
        <v>65.3</v>
      </c>
      <c r="AM93" s="60">
        <v>109597</v>
      </c>
      <c r="AN93" s="61">
        <v>60.7</v>
      </c>
      <c r="AO93" s="60">
        <v>3163</v>
      </c>
      <c r="AP93" s="60">
        <v>106434</v>
      </c>
      <c r="AQ93" s="60">
        <v>8237</v>
      </c>
      <c r="AR93" s="61">
        <v>7</v>
      </c>
      <c r="AS93" s="60">
        <v>62752</v>
      </c>
      <c r="AV93" s="66">
        <v>2008</v>
      </c>
      <c r="AW93" s="68">
        <v>5.8</v>
      </c>
      <c r="AX93" s="71">
        <v>5.8</v>
      </c>
      <c r="BA93" s="18">
        <v>1912</v>
      </c>
      <c r="BB93" s="18">
        <v>4.6399999999999997</v>
      </c>
      <c r="BC93" s="18">
        <v>5.25</v>
      </c>
    </row>
    <row r="94" spans="35:55" ht="15.75" thickBot="1">
      <c r="AI94" s="57">
        <v>1987</v>
      </c>
      <c r="AJ94" s="58">
        <v>182753</v>
      </c>
      <c r="AK94" s="58">
        <v>119865</v>
      </c>
      <c r="AL94" s="59">
        <v>65.599999999999994</v>
      </c>
      <c r="AM94" s="58">
        <v>112440</v>
      </c>
      <c r="AN94" s="59">
        <v>61.5</v>
      </c>
      <c r="AO94" s="58">
        <v>3208</v>
      </c>
      <c r="AP94" s="58">
        <v>109232</v>
      </c>
      <c r="AQ94" s="58">
        <v>7425</v>
      </c>
      <c r="AR94" s="59">
        <v>6.2</v>
      </c>
      <c r="AS94" s="58">
        <v>62888</v>
      </c>
      <c r="AV94" s="66">
        <v>2009</v>
      </c>
      <c r="AW94" s="68">
        <v>9.3000000000000007</v>
      </c>
      <c r="AX94" s="71">
        <v>9.3000000000000007</v>
      </c>
      <c r="BA94" s="18">
        <v>1913</v>
      </c>
      <c r="BB94" s="18">
        <v>4.32</v>
      </c>
      <c r="BC94" s="18">
        <v>4.93</v>
      </c>
    </row>
    <row r="95" spans="35:55" ht="15.75" thickBot="1">
      <c r="AI95" s="56">
        <v>1988</v>
      </c>
      <c r="AJ95" s="60">
        <v>184613</v>
      </c>
      <c r="AK95" s="60">
        <v>121669</v>
      </c>
      <c r="AL95" s="61">
        <v>65.900000000000006</v>
      </c>
      <c r="AM95" s="60">
        <v>114968</v>
      </c>
      <c r="AN95" s="61">
        <v>62.3</v>
      </c>
      <c r="AO95" s="60">
        <v>3169</v>
      </c>
      <c r="AP95" s="60">
        <v>111800</v>
      </c>
      <c r="AQ95" s="60">
        <v>6701</v>
      </c>
      <c r="AR95" s="61">
        <v>5.5</v>
      </c>
      <c r="AS95" s="60">
        <v>62944</v>
      </c>
      <c r="AV95" s="66">
        <v>2010</v>
      </c>
      <c r="AW95" s="68">
        <v>9.6</v>
      </c>
      <c r="AX95" s="71">
        <v>9.6</v>
      </c>
      <c r="BA95" s="18">
        <v>1914</v>
      </c>
      <c r="BB95" s="18">
        <v>7.92</v>
      </c>
      <c r="BC95" s="18">
        <v>6.63</v>
      </c>
    </row>
    <row r="96" spans="35:55" ht="15.75" thickBot="1">
      <c r="AI96" s="57">
        <v>1989</v>
      </c>
      <c r="AJ96" s="58">
        <v>186393</v>
      </c>
      <c r="AK96" s="58">
        <v>123869</v>
      </c>
      <c r="AL96" s="59">
        <v>66.5</v>
      </c>
      <c r="AM96" s="58">
        <v>117342</v>
      </c>
      <c r="AN96" s="59">
        <v>63</v>
      </c>
      <c r="AO96" s="58">
        <v>3199</v>
      </c>
      <c r="AP96" s="58">
        <v>114142</v>
      </c>
      <c r="AQ96" s="58">
        <v>6528</v>
      </c>
      <c r="AR96" s="59">
        <v>5.3</v>
      </c>
      <c r="AS96" s="58">
        <v>62523</v>
      </c>
      <c r="AV96" s="66">
        <v>2011</v>
      </c>
      <c r="AW96" s="68">
        <v>8.9</v>
      </c>
      <c r="AX96" s="71">
        <v>8.9</v>
      </c>
      <c r="BA96" s="18">
        <v>1915</v>
      </c>
      <c r="BB96" s="18">
        <v>8.5299999999999994</v>
      </c>
      <c r="BC96" s="18">
        <v>7.18</v>
      </c>
    </row>
    <row r="97" spans="35:55" ht="15.75" thickBot="1">
      <c r="AI97" s="56">
        <v>1990</v>
      </c>
      <c r="AJ97" s="60">
        <v>189164</v>
      </c>
      <c r="AK97" s="60">
        <v>125840</v>
      </c>
      <c r="AL97" s="61">
        <v>66.5</v>
      </c>
      <c r="AM97" s="60">
        <v>118793</v>
      </c>
      <c r="AN97" s="61">
        <v>62.8</v>
      </c>
      <c r="AO97" s="60">
        <v>3223</v>
      </c>
      <c r="AP97" s="60">
        <v>115570</v>
      </c>
      <c r="AQ97" s="60">
        <v>7047</v>
      </c>
      <c r="AR97" s="61">
        <v>5.6</v>
      </c>
      <c r="AS97" s="60">
        <v>63324</v>
      </c>
      <c r="AV97" s="66">
        <v>2012</v>
      </c>
      <c r="AW97" s="68">
        <v>8.1</v>
      </c>
      <c r="AX97" s="71">
        <v>8.1</v>
      </c>
      <c r="BA97" s="18">
        <v>1916</v>
      </c>
      <c r="BB97" s="18">
        <v>5.0999999999999996</v>
      </c>
      <c r="BC97" s="18">
        <v>5.63</v>
      </c>
    </row>
    <row r="98" spans="35:55" ht="15.75" thickBot="1">
      <c r="AI98" s="57">
        <v>1991</v>
      </c>
      <c r="AJ98" s="58">
        <v>190925</v>
      </c>
      <c r="AK98" s="58">
        <v>126346</v>
      </c>
      <c r="AL98" s="59">
        <v>66.2</v>
      </c>
      <c r="AM98" s="58">
        <v>117718</v>
      </c>
      <c r="AN98" s="59">
        <v>61.7</v>
      </c>
      <c r="AO98" s="58">
        <v>3269</v>
      </c>
      <c r="AP98" s="58">
        <v>114449</v>
      </c>
      <c r="AQ98" s="58">
        <v>8628</v>
      </c>
      <c r="AR98" s="59">
        <v>6.8</v>
      </c>
      <c r="AS98" s="58">
        <v>64578</v>
      </c>
      <c r="AV98" s="66">
        <v>2013</v>
      </c>
      <c r="AW98" s="68">
        <v>7.4</v>
      </c>
      <c r="AX98" s="71">
        <v>7.4</v>
      </c>
      <c r="BA98" s="18">
        <v>1917</v>
      </c>
      <c r="BB98" s="18">
        <v>4.62</v>
      </c>
      <c r="BC98" s="18">
        <v>5.23</v>
      </c>
    </row>
    <row r="99" spans="35:55" ht="102.75" thickBot="1">
      <c r="AI99" s="56">
        <v>1992</v>
      </c>
      <c r="AJ99" s="60">
        <v>192805</v>
      </c>
      <c r="AK99" s="60">
        <v>128105</v>
      </c>
      <c r="AL99" s="61">
        <v>66.400000000000006</v>
      </c>
      <c r="AM99" s="60">
        <v>118492</v>
      </c>
      <c r="AN99" s="61">
        <v>61.5</v>
      </c>
      <c r="AO99" s="60">
        <v>3247</v>
      </c>
      <c r="AP99" s="60">
        <v>115245</v>
      </c>
      <c r="AQ99" s="60">
        <v>9613</v>
      </c>
      <c r="AR99" s="61">
        <v>7.5</v>
      </c>
      <c r="AS99" s="60">
        <v>64700</v>
      </c>
      <c r="AV99" s="69" t="s">
        <v>357</v>
      </c>
      <c r="AW99"/>
      <c r="BA99" s="18">
        <v>1918</v>
      </c>
      <c r="BB99" s="18">
        <v>1.37</v>
      </c>
      <c r="BC99" s="18">
        <v>3.38</v>
      </c>
    </row>
    <row r="100" spans="35:55" ht="35.25" thickBot="1">
      <c r="AI100" s="57">
        <v>1993</v>
      </c>
      <c r="AJ100" s="58">
        <v>194838</v>
      </c>
      <c r="AK100" s="58">
        <v>129200</v>
      </c>
      <c r="AL100" s="59">
        <v>66.3</v>
      </c>
      <c r="AM100" s="58">
        <v>120259</v>
      </c>
      <c r="AN100" s="59">
        <v>61.7</v>
      </c>
      <c r="AO100" s="58">
        <v>3115</v>
      </c>
      <c r="AP100" s="58">
        <v>117144</v>
      </c>
      <c r="AQ100" s="58">
        <v>8940</v>
      </c>
      <c r="AR100" s="59">
        <v>6.9</v>
      </c>
      <c r="AS100" s="58">
        <v>65638</v>
      </c>
      <c r="AV100" s="69" t="s">
        <v>358</v>
      </c>
      <c r="AW100"/>
      <c r="BA100" s="18">
        <v>1919</v>
      </c>
      <c r="BB100" s="18">
        <v>1.38</v>
      </c>
      <c r="BC100" s="18">
        <v>2.95</v>
      </c>
    </row>
    <row r="101" spans="35:55" ht="91.5" thickBot="1">
      <c r="AI101" s="56">
        <v>1994</v>
      </c>
      <c r="AJ101" s="60">
        <v>196814</v>
      </c>
      <c r="AK101" s="60">
        <v>131056</v>
      </c>
      <c r="AL101" s="61">
        <v>66.599999999999994</v>
      </c>
      <c r="AM101" s="60">
        <v>123060</v>
      </c>
      <c r="AN101" s="61">
        <v>62.5</v>
      </c>
      <c r="AO101" s="60">
        <v>3409</v>
      </c>
      <c r="AP101" s="60">
        <v>119651</v>
      </c>
      <c r="AQ101" s="60">
        <v>7996</v>
      </c>
      <c r="AR101" s="61">
        <v>6.1</v>
      </c>
      <c r="AS101" s="60">
        <v>65758</v>
      </c>
      <c r="AV101" s="69" t="s">
        <v>359</v>
      </c>
      <c r="AW101"/>
      <c r="BA101" s="18">
        <v>1920</v>
      </c>
      <c r="BB101" s="18">
        <v>5.16</v>
      </c>
      <c r="BC101" s="18">
        <v>5.16</v>
      </c>
    </row>
    <row r="102" spans="35:55" ht="90.75" thickBot="1">
      <c r="AI102" s="57">
        <v>1995</v>
      </c>
      <c r="AJ102" s="58">
        <v>198584</v>
      </c>
      <c r="AK102" s="58">
        <v>132304</v>
      </c>
      <c r="AL102" s="59">
        <v>66.599999999999994</v>
      </c>
      <c r="AM102" s="58">
        <v>124900</v>
      </c>
      <c r="AN102" s="59">
        <v>62.9</v>
      </c>
      <c r="AO102" s="58">
        <v>3440</v>
      </c>
      <c r="AP102" s="58">
        <v>121460</v>
      </c>
      <c r="AQ102" s="58">
        <v>7404</v>
      </c>
      <c r="AR102" s="59">
        <v>5.6</v>
      </c>
      <c r="AS102" s="58">
        <v>66280</v>
      </c>
      <c r="AV102" s="70" t="s">
        <v>360</v>
      </c>
      <c r="AW102"/>
      <c r="BA102" s="18">
        <v>1921</v>
      </c>
      <c r="BB102" s="18">
        <v>11.72</v>
      </c>
      <c r="BC102" s="18">
        <v>8.73</v>
      </c>
    </row>
    <row r="103" spans="35:55" ht="15.75" thickBot="1">
      <c r="AI103" s="56">
        <v>1996</v>
      </c>
      <c r="AJ103" s="60">
        <v>200591</v>
      </c>
      <c r="AK103" s="60">
        <v>133943</v>
      </c>
      <c r="AL103" s="61">
        <v>66.8</v>
      </c>
      <c r="AM103" s="60">
        <v>126708</v>
      </c>
      <c r="AN103" s="61">
        <v>63.2</v>
      </c>
      <c r="AO103" s="60">
        <v>3443</v>
      </c>
      <c r="AP103" s="60">
        <v>123264</v>
      </c>
      <c r="AQ103" s="60">
        <v>7236</v>
      </c>
      <c r="AR103" s="61">
        <v>5.4</v>
      </c>
      <c r="AS103" s="60">
        <v>66647</v>
      </c>
      <c r="AV103"/>
      <c r="AW103"/>
      <c r="BA103" s="18">
        <v>1922</v>
      </c>
      <c r="BB103" s="18">
        <v>6.73</v>
      </c>
      <c r="BC103" s="18">
        <v>6.93</v>
      </c>
    </row>
    <row r="104" spans="35:55" ht="46.5" thickBot="1">
      <c r="AI104" s="57">
        <v>1997</v>
      </c>
      <c r="AJ104" s="58">
        <v>203133</v>
      </c>
      <c r="AK104" s="58">
        <v>136297</v>
      </c>
      <c r="AL104" s="59">
        <v>67.099999999999994</v>
      </c>
      <c r="AM104" s="58">
        <v>129558</v>
      </c>
      <c r="AN104" s="59">
        <v>63.8</v>
      </c>
      <c r="AO104" s="58">
        <v>3399</v>
      </c>
      <c r="AP104" s="58">
        <v>126159</v>
      </c>
      <c r="AQ104" s="58">
        <v>6739</v>
      </c>
      <c r="AR104" s="59">
        <v>4.9000000000000004</v>
      </c>
      <c r="AS104" s="58">
        <v>66837</v>
      </c>
      <c r="AV104" s="69" t="s">
        <v>361</v>
      </c>
      <c r="AW104"/>
      <c r="BA104" s="18">
        <v>1923</v>
      </c>
      <c r="BB104" s="18">
        <v>2.41</v>
      </c>
      <c r="BC104" s="18">
        <v>4.8</v>
      </c>
    </row>
    <row r="105" spans="35:55" ht="15.75" thickBot="1">
      <c r="AI105" s="56">
        <v>1998</v>
      </c>
      <c r="AJ105" s="60">
        <v>205220</v>
      </c>
      <c r="AK105" s="60">
        <v>137673</v>
      </c>
      <c r="AL105" s="61">
        <v>67.099999999999994</v>
      </c>
      <c r="AM105" s="60">
        <v>131463</v>
      </c>
      <c r="AN105" s="61">
        <v>64.099999999999994</v>
      </c>
      <c r="AO105" s="60">
        <v>3378</v>
      </c>
      <c r="AP105" s="60">
        <v>128085</v>
      </c>
      <c r="AQ105" s="60">
        <v>6210</v>
      </c>
      <c r="AR105" s="61">
        <v>4.5</v>
      </c>
      <c r="AS105" s="60">
        <v>67547</v>
      </c>
      <c r="BA105" s="18">
        <v>1924</v>
      </c>
      <c r="BB105" s="18">
        <v>4.95</v>
      </c>
      <c r="BC105" s="18">
        <v>5.8</v>
      </c>
    </row>
    <row r="106" spans="35:55" ht="15.75" thickBot="1">
      <c r="AI106" s="57">
        <v>1999</v>
      </c>
      <c r="AJ106" s="58">
        <v>207753</v>
      </c>
      <c r="AK106" s="58">
        <v>139368</v>
      </c>
      <c r="AL106" s="59">
        <v>67.099999999999994</v>
      </c>
      <c r="AM106" s="58">
        <v>133488</v>
      </c>
      <c r="AN106" s="59">
        <v>64.3</v>
      </c>
      <c r="AO106" s="58">
        <v>3281</v>
      </c>
      <c r="AP106" s="58">
        <v>130207</v>
      </c>
      <c r="AQ106" s="58">
        <v>5880</v>
      </c>
      <c r="AR106" s="59">
        <v>4.2</v>
      </c>
      <c r="AS106" s="58">
        <v>68385</v>
      </c>
      <c r="BA106" s="18">
        <v>1925</v>
      </c>
      <c r="BB106" s="18">
        <v>3.22</v>
      </c>
      <c r="BC106" s="18">
        <v>4.92</v>
      </c>
    </row>
    <row r="107" spans="35:55" ht="15.75" thickBot="1">
      <c r="AI107" s="56">
        <v>2000</v>
      </c>
      <c r="AJ107" s="60">
        <v>212577</v>
      </c>
      <c r="AK107" s="60">
        <v>142583</v>
      </c>
      <c r="AL107" s="61">
        <v>67.099999999999994</v>
      </c>
      <c r="AM107" s="60">
        <v>136891</v>
      </c>
      <c r="AN107" s="61">
        <v>64.400000000000006</v>
      </c>
      <c r="AO107" s="60">
        <v>2464</v>
      </c>
      <c r="AP107" s="60">
        <v>134427</v>
      </c>
      <c r="AQ107" s="60">
        <v>5692</v>
      </c>
      <c r="AR107" s="61">
        <v>4</v>
      </c>
      <c r="AS107" s="60">
        <v>69994</v>
      </c>
      <c r="BA107" s="18">
        <v>1926</v>
      </c>
      <c r="BB107" s="18">
        <v>1.76</v>
      </c>
      <c r="BC107" s="18">
        <v>4.0199999999999996</v>
      </c>
    </row>
    <row r="108" spans="35:55" ht="15.75" thickBot="1">
      <c r="AI108" s="57">
        <v>2001</v>
      </c>
      <c r="AJ108" s="58">
        <v>215092</v>
      </c>
      <c r="AK108" s="58">
        <v>143734</v>
      </c>
      <c r="AL108" s="59">
        <v>66.8</v>
      </c>
      <c r="AM108" s="58">
        <v>136933</v>
      </c>
      <c r="AN108" s="59">
        <v>63.7</v>
      </c>
      <c r="AO108" s="58">
        <v>2299</v>
      </c>
      <c r="AP108" s="58">
        <v>134635</v>
      </c>
      <c r="AQ108" s="58">
        <v>6801</v>
      </c>
      <c r="AR108" s="59">
        <v>4.7</v>
      </c>
      <c r="AS108" s="58">
        <v>71359</v>
      </c>
      <c r="BA108" s="18">
        <v>1927</v>
      </c>
      <c r="BB108" s="18">
        <v>3.28</v>
      </c>
      <c r="BC108" s="18">
        <v>4.57</v>
      </c>
    </row>
    <row r="109" spans="35:55" ht="15.75" thickBot="1">
      <c r="AI109" s="56">
        <v>2002</v>
      </c>
      <c r="AJ109" s="60">
        <v>217570</v>
      </c>
      <c r="AK109" s="60">
        <v>144863</v>
      </c>
      <c r="AL109" s="61">
        <v>66.599999999999994</v>
      </c>
      <c r="AM109" s="60">
        <v>136485</v>
      </c>
      <c r="AN109" s="61">
        <v>62.7</v>
      </c>
      <c r="AO109" s="60">
        <v>2311</v>
      </c>
      <c r="AP109" s="60">
        <v>134174</v>
      </c>
      <c r="AQ109" s="60">
        <v>8378</v>
      </c>
      <c r="AR109" s="61">
        <v>5.8</v>
      </c>
      <c r="AS109" s="60">
        <v>72707</v>
      </c>
      <c r="BA109" s="18">
        <v>1928</v>
      </c>
      <c r="BB109" s="18">
        <v>4.21</v>
      </c>
      <c r="BC109" s="18">
        <v>5.0199999999999996</v>
      </c>
    </row>
    <row r="110" spans="35:55" ht="15.75" thickBot="1">
      <c r="AI110" s="57">
        <v>2003</v>
      </c>
      <c r="AJ110" s="58">
        <v>221168</v>
      </c>
      <c r="AK110" s="58">
        <v>146510</v>
      </c>
      <c r="AL110" s="59">
        <v>66.2</v>
      </c>
      <c r="AM110" s="58">
        <v>137736</v>
      </c>
      <c r="AN110" s="59">
        <v>62.3</v>
      </c>
      <c r="AO110" s="58">
        <v>2275</v>
      </c>
      <c r="AP110" s="58">
        <v>135461</v>
      </c>
      <c r="AQ110" s="58">
        <v>8774</v>
      </c>
      <c r="AR110" s="59">
        <v>6</v>
      </c>
      <c r="AS110" s="58">
        <v>74658</v>
      </c>
      <c r="BA110" s="18">
        <v>1929</v>
      </c>
      <c r="BB110" s="18">
        <v>3.25</v>
      </c>
      <c r="BC110" s="18">
        <v>4.6100000000000003</v>
      </c>
    </row>
    <row r="111" spans="35:55" ht="15.75" thickBot="1">
      <c r="AI111" s="56">
        <v>2004</v>
      </c>
      <c r="AJ111" s="60">
        <v>223357</v>
      </c>
      <c r="AK111" s="60">
        <v>147401</v>
      </c>
      <c r="AL111" s="61">
        <v>66</v>
      </c>
      <c r="AM111" s="60">
        <v>139252</v>
      </c>
      <c r="AN111" s="61">
        <v>62.3</v>
      </c>
      <c r="AO111" s="60">
        <v>2232</v>
      </c>
      <c r="AP111" s="60">
        <v>137020</v>
      </c>
      <c r="AQ111" s="60">
        <v>8149</v>
      </c>
      <c r="AR111" s="61">
        <v>5.5</v>
      </c>
      <c r="AS111" s="60">
        <v>75956</v>
      </c>
      <c r="BA111" s="18">
        <v>1930</v>
      </c>
      <c r="BB111" s="18">
        <v>8.94</v>
      </c>
      <c r="BC111" s="18">
        <v>8.94</v>
      </c>
    </row>
    <row r="112" spans="35:55" ht="15.75" thickBot="1">
      <c r="AI112" s="57">
        <v>2005</v>
      </c>
      <c r="AJ112" s="58">
        <v>226082</v>
      </c>
      <c r="AK112" s="58">
        <v>149320</v>
      </c>
      <c r="AL112" s="59">
        <v>66</v>
      </c>
      <c r="AM112" s="58">
        <v>141730</v>
      </c>
      <c r="AN112" s="59">
        <v>62.7</v>
      </c>
      <c r="AO112" s="58">
        <v>2197</v>
      </c>
      <c r="AP112" s="58">
        <v>139532</v>
      </c>
      <c r="AQ112" s="58">
        <v>7591</v>
      </c>
      <c r="AR112" s="59">
        <v>5.0999999999999996</v>
      </c>
      <c r="AS112" s="58">
        <v>76762</v>
      </c>
    </row>
    <row r="113" spans="35:45" ht="15.75" thickBot="1">
      <c r="AI113" s="56">
        <v>2006</v>
      </c>
      <c r="AJ113" s="60">
        <v>228815</v>
      </c>
      <c r="AK113" s="60">
        <v>151428</v>
      </c>
      <c r="AL113" s="61">
        <v>66.2</v>
      </c>
      <c r="AM113" s="60">
        <v>144427</v>
      </c>
      <c r="AN113" s="61">
        <v>63.1</v>
      </c>
      <c r="AO113" s="60">
        <v>2206</v>
      </c>
      <c r="AP113" s="60">
        <v>142221</v>
      </c>
      <c r="AQ113" s="60">
        <v>7001</v>
      </c>
      <c r="AR113" s="61">
        <v>4.5999999999999996</v>
      </c>
      <c r="AS113" s="60">
        <v>77387</v>
      </c>
    </row>
    <row r="114" spans="35:45" ht="15.75" thickBot="1">
      <c r="AI114" s="57">
        <v>2007</v>
      </c>
      <c r="AJ114" s="58">
        <v>231867</v>
      </c>
      <c r="AK114" s="58">
        <v>153124</v>
      </c>
      <c r="AL114" s="59">
        <v>66</v>
      </c>
      <c r="AM114" s="58">
        <v>146047</v>
      </c>
      <c r="AN114" s="59">
        <v>63</v>
      </c>
      <c r="AO114" s="58">
        <v>2095</v>
      </c>
      <c r="AP114" s="58">
        <v>143952</v>
      </c>
      <c r="AQ114" s="58">
        <v>7078</v>
      </c>
      <c r="AR114" s="59">
        <v>4.5999999999999996</v>
      </c>
      <c r="AS114" s="58">
        <v>78743</v>
      </c>
    </row>
    <row r="115" spans="35:45" ht="15.75" thickBot="1">
      <c r="AI115" s="56">
        <v>2008</v>
      </c>
      <c r="AJ115" s="60">
        <v>233788</v>
      </c>
      <c r="AK115" s="60">
        <v>154287</v>
      </c>
      <c r="AL115" s="61">
        <v>66</v>
      </c>
      <c r="AM115" s="60">
        <v>145362</v>
      </c>
      <c r="AN115" s="61">
        <v>62.2</v>
      </c>
      <c r="AO115" s="60">
        <v>2168</v>
      </c>
      <c r="AP115" s="60">
        <v>143194</v>
      </c>
      <c r="AQ115" s="60">
        <v>8924</v>
      </c>
      <c r="AR115" s="61">
        <v>5.8</v>
      </c>
      <c r="AS115" s="60">
        <v>79501</v>
      </c>
    </row>
    <row r="116" spans="35:45" ht="15.75" thickBot="1">
      <c r="AI116" s="57">
        <v>2009</v>
      </c>
      <c r="AJ116" s="58">
        <v>235801</v>
      </c>
      <c r="AK116" s="58">
        <v>154142</v>
      </c>
      <c r="AL116" s="59">
        <v>65.400000000000006</v>
      </c>
      <c r="AM116" s="58">
        <v>139877</v>
      </c>
      <c r="AN116" s="59">
        <v>59.3</v>
      </c>
      <c r="AO116" s="58">
        <v>2103</v>
      </c>
      <c r="AP116" s="58">
        <v>137775</v>
      </c>
      <c r="AQ116" s="58">
        <v>14265</v>
      </c>
      <c r="AR116" s="59">
        <v>9.3000000000000007</v>
      </c>
      <c r="AS116" s="58">
        <v>81659</v>
      </c>
    </row>
    <row r="117" spans="35:45" ht="15.75" thickBot="1">
      <c r="AI117" s="56">
        <v>2010</v>
      </c>
      <c r="AJ117" s="60">
        <v>237830</v>
      </c>
      <c r="AK117" s="60">
        <v>153889</v>
      </c>
      <c r="AL117" s="61">
        <v>64.7</v>
      </c>
      <c r="AM117" s="60">
        <v>139064</v>
      </c>
      <c r="AN117" s="61">
        <v>58.5</v>
      </c>
      <c r="AO117" s="60">
        <v>2206</v>
      </c>
      <c r="AP117" s="60">
        <v>136858</v>
      </c>
      <c r="AQ117" s="60">
        <v>14825</v>
      </c>
      <c r="AR117" s="61">
        <v>9.6</v>
      </c>
      <c r="AS117" s="60">
        <v>83941</v>
      </c>
    </row>
    <row r="118" spans="35:45" ht="15.75" thickBot="1">
      <c r="AI118" s="57">
        <v>2011</v>
      </c>
      <c r="AJ118" s="58">
        <v>239618</v>
      </c>
      <c r="AK118" s="58">
        <v>153617</v>
      </c>
      <c r="AL118" s="59">
        <v>64.099999999999994</v>
      </c>
      <c r="AM118" s="58">
        <v>139869</v>
      </c>
      <c r="AN118" s="59">
        <v>58.4</v>
      </c>
      <c r="AO118" s="58">
        <v>2254</v>
      </c>
      <c r="AP118" s="58">
        <v>137615</v>
      </c>
      <c r="AQ118" s="58">
        <v>13747</v>
      </c>
      <c r="AR118" s="59">
        <v>8.9</v>
      </c>
      <c r="AS118" s="58">
        <v>86001</v>
      </c>
    </row>
    <row r="119" spans="35:45" ht="15.75" thickBot="1">
      <c r="AI119" s="56">
        <v>2012</v>
      </c>
      <c r="AJ119" s="60">
        <v>243284</v>
      </c>
      <c r="AK119" s="60">
        <v>154975</v>
      </c>
      <c r="AL119" s="61">
        <v>63.7</v>
      </c>
      <c r="AM119" s="60">
        <v>142469</v>
      </c>
      <c r="AN119" s="61">
        <v>58.6</v>
      </c>
      <c r="AO119" s="60">
        <v>2186</v>
      </c>
      <c r="AP119" s="60">
        <v>140283</v>
      </c>
      <c r="AQ119" s="60">
        <v>12506</v>
      </c>
      <c r="AR119" s="61">
        <v>8.1</v>
      </c>
      <c r="AS119" s="60">
        <v>88310</v>
      </c>
    </row>
    <row r="120" spans="35:45" ht="15.75" thickBot="1">
      <c r="AI120" s="57">
        <v>2013</v>
      </c>
      <c r="AJ120" s="58">
        <v>245679</v>
      </c>
      <c r="AK120" s="58">
        <v>155389</v>
      </c>
      <c r="AL120" s="59">
        <v>63.2</v>
      </c>
      <c r="AM120" s="58">
        <v>143929</v>
      </c>
      <c r="AN120" s="59">
        <v>58.6</v>
      </c>
      <c r="AO120" s="58">
        <v>2130</v>
      </c>
      <c r="AP120" s="58">
        <v>141799</v>
      </c>
      <c r="AQ120" s="58">
        <v>11460</v>
      </c>
      <c r="AR120" s="59">
        <v>7.4</v>
      </c>
      <c r="AS120" s="58">
        <v>90290</v>
      </c>
    </row>
    <row r="121" spans="35:45" ht="60" customHeight="1" thickBot="1">
      <c r="AI121" s="166" t="s">
        <v>340</v>
      </c>
      <c r="AJ121" s="167"/>
      <c r="AK121" s="167"/>
      <c r="AL121" s="167"/>
      <c r="AM121" s="167"/>
      <c r="AN121" s="167"/>
      <c r="AO121" s="167"/>
      <c r="AP121" s="167"/>
      <c r="AQ121" s="167"/>
      <c r="AR121" s="167"/>
      <c r="AS121" s="168"/>
    </row>
    <row r="122" spans="35:45">
      <c r="AI122"/>
      <c r="AJ122"/>
      <c r="AK122"/>
      <c r="AL122"/>
      <c r="AM122"/>
      <c r="AN122"/>
      <c r="AO122"/>
      <c r="AP122"/>
      <c r="AQ122"/>
      <c r="AR122"/>
      <c r="AS122"/>
    </row>
    <row r="123" spans="35:45">
      <c r="AI123" s="62"/>
      <c r="AJ123"/>
      <c r="AK123"/>
      <c r="AL123"/>
      <c r="AM123"/>
      <c r="AN123"/>
      <c r="AO123"/>
      <c r="AP123"/>
      <c r="AQ123"/>
      <c r="AR123"/>
      <c r="AS123"/>
    </row>
  </sheetData>
  <mergeCells count="22">
    <mergeCell ref="AJ46:AS46"/>
    <mergeCell ref="AI52:AS52"/>
    <mergeCell ref="AJ53:AS53"/>
    <mergeCell ref="AI121:AS121"/>
    <mergeCell ref="AK38:AR39"/>
    <mergeCell ref="AK40:AK45"/>
    <mergeCell ref="AM40:AP41"/>
    <mergeCell ref="AQ40:AR41"/>
    <mergeCell ref="AM42:AM45"/>
    <mergeCell ref="AQ42:AQ45"/>
    <mergeCell ref="AJ38:AJ45"/>
    <mergeCell ref="B7:F7"/>
    <mergeCell ref="B8:F8"/>
    <mergeCell ref="B9:F9"/>
    <mergeCell ref="B10:F10"/>
    <mergeCell ref="AI38:AI45"/>
    <mergeCell ref="B6:F6"/>
    <mergeCell ref="A1:F1"/>
    <mergeCell ref="A2:F2"/>
    <mergeCell ref="A3:F3"/>
    <mergeCell ref="B4:F4"/>
    <mergeCell ref="A5:F5"/>
  </mergeCells>
  <hyperlinks>
    <hyperlink ref="AI121" r:id="rId1" location="comp" display="http://www.bls.gov/cps/documentation.htm - comp"/>
    <hyperlink ref="AV102" r:id="rId2" display="http://stats.bls.gov/"/>
  </hyperlinks>
  <pageMargins left="0.7" right="0.7" top="0.75" bottom="0.75" header="0.3" footer="0.3"/>
  <pageSetup orientation="portrait" r:id="rId3"/>
  <drawing r:id="rId4"/>
</worksheet>
</file>

<file path=xl/worksheets/sheet10.xml><?xml version="1.0" encoding="utf-8"?>
<worksheet xmlns="http://schemas.openxmlformats.org/spreadsheetml/2006/main" xmlns:r="http://schemas.openxmlformats.org/officeDocument/2006/relationships">
  <dimension ref="A1:E156"/>
  <sheetViews>
    <sheetView workbookViewId="0">
      <selection sqref="A1:XFD290"/>
    </sheetView>
  </sheetViews>
  <sheetFormatPr defaultRowHeight="15"/>
  <cols>
    <col min="1" max="1" width="15.7109375" style="48" customWidth="1"/>
    <col min="2" max="2" width="65.5703125" style="18" customWidth="1"/>
    <col min="3" max="3" width="21.7109375" style="18" customWidth="1"/>
    <col min="4" max="4" width="40.42578125" style="18" customWidth="1"/>
    <col min="5" max="6" width="10.7109375" style="18" customWidth="1"/>
    <col min="7" max="7" width="12.7109375" style="18" customWidth="1"/>
    <col min="8" max="9" width="10.7109375" style="18" customWidth="1"/>
    <col min="10" max="10" width="12.7109375" style="18" customWidth="1"/>
    <col min="11" max="13" width="9.140625" style="18"/>
    <col min="14" max="14" width="19.85546875" style="18" customWidth="1"/>
    <col min="15" max="256" width="9.140625" style="18"/>
    <col min="257" max="257" width="15.7109375" style="18" customWidth="1"/>
    <col min="258" max="259" width="10.7109375" style="18" customWidth="1"/>
    <col min="260" max="260" width="12.7109375" style="18" customWidth="1"/>
    <col min="261" max="262" width="10.7109375" style="18" customWidth="1"/>
    <col min="263" max="263" width="12.7109375" style="18" customWidth="1"/>
    <col min="264" max="265" width="10.7109375" style="18" customWidth="1"/>
    <col min="266" max="266" width="12.7109375" style="18" customWidth="1"/>
    <col min="267" max="512" width="9.140625" style="18"/>
    <col min="513" max="513" width="15.7109375" style="18" customWidth="1"/>
    <col min="514" max="515" width="10.7109375" style="18" customWidth="1"/>
    <col min="516" max="516" width="12.7109375" style="18" customWidth="1"/>
    <col min="517" max="518" width="10.7109375" style="18" customWidth="1"/>
    <col min="519" max="519" width="12.7109375" style="18" customWidth="1"/>
    <col min="520" max="521" width="10.7109375" style="18" customWidth="1"/>
    <col min="522" max="522" width="12.7109375" style="18" customWidth="1"/>
    <col min="523" max="768" width="9.140625" style="18"/>
    <col min="769" max="769" width="15.7109375" style="18" customWidth="1"/>
    <col min="770" max="771" width="10.7109375" style="18" customWidth="1"/>
    <col min="772" max="772" width="12.7109375" style="18" customWidth="1"/>
    <col min="773" max="774" width="10.7109375" style="18" customWidth="1"/>
    <col min="775" max="775" width="12.7109375" style="18" customWidth="1"/>
    <col min="776" max="777" width="10.7109375" style="18" customWidth="1"/>
    <col min="778" max="778" width="12.7109375" style="18" customWidth="1"/>
    <col min="779" max="1024" width="9.140625" style="18"/>
    <col min="1025" max="1025" width="15.7109375" style="18" customWidth="1"/>
    <col min="1026" max="1027" width="10.7109375" style="18" customWidth="1"/>
    <col min="1028" max="1028" width="12.7109375" style="18" customWidth="1"/>
    <col min="1029" max="1030" width="10.7109375" style="18" customWidth="1"/>
    <col min="1031" max="1031" width="12.7109375" style="18" customWidth="1"/>
    <col min="1032" max="1033" width="10.7109375" style="18" customWidth="1"/>
    <col min="1034" max="1034" width="12.7109375" style="18" customWidth="1"/>
    <col min="1035" max="1280" width="9.140625" style="18"/>
    <col min="1281" max="1281" width="15.7109375" style="18" customWidth="1"/>
    <col min="1282" max="1283" width="10.7109375" style="18" customWidth="1"/>
    <col min="1284" max="1284" width="12.7109375" style="18" customWidth="1"/>
    <col min="1285" max="1286" width="10.7109375" style="18" customWidth="1"/>
    <col min="1287" max="1287" width="12.7109375" style="18" customWidth="1"/>
    <col min="1288" max="1289" width="10.7109375" style="18" customWidth="1"/>
    <col min="1290" max="1290" width="12.7109375" style="18" customWidth="1"/>
    <col min="1291" max="1536" width="9.140625" style="18"/>
    <col min="1537" max="1537" width="15.7109375" style="18" customWidth="1"/>
    <col min="1538" max="1539" width="10.7109375" style="18" customWidth="1"/>
    <col min="1540" max="1540" width="12.7109375" style="18" customWidth="1"/>
    <col min="1541" max="1542" width="10.7109375" style="18" customWidth="1"/>
    <col min="1543" max="1543" width="12.7109375" style="18" customWidth="1"/>
    <col min="1544" max="1545" width="10.7109375" style="18" customWidth="1"/>
    <col min="1546" max="1546" width="12.7109375" style="18" customWidth="1"/>
    <col min="1547" max="1792" width="9.140625" style="18"/>
    <col min="1793" max="1793" width="15.7109375" style="18" customWidth="1"/>
    <col min="1794" max="1795" width="10.7109375" style="18" customWidth="1"/>
    <col min="1796" max="1796" width="12.7109375" style="18" customWidth="1"/>
    <col min="1797" max="1798" width="10.7109375" style="18" customWidth="1"/>
    <col min="1799" max="1799" width="12.7109375" style="18" customWidth="1"/>
    <col min="1800" max="1801" width="10.7109375" style="18" customWidth="1"/>
    <col min="1802" max="1802" width="12.7109375" style="18" customWidth="1"/>
    <col min="1803" max="2048" width="9.140625" style="18"/>
    <col min="2049" max="2049" width="15.7109375" style="18" customWidth="1"/>
    <col min="2050" max="2051" width="10.7109375" style="18" customWidth="1"/>
    <col min="2052" max="2052" width="12.7109375" style="18" customWidth="1"/>
    <col min="2053" max="2054" width="10.7109375" style="18" customWidth="1"/>
    <col min="2055" max="2055" width="12.7109375" style="18" customWidth="1"/>
    <col min="2056" max="2057" width="10.7109375" style="18" customWidth="1"/>
    <col min="2058" max="2058" width="12.7109375" style="18" customWidth="1"/>
    <col min="2059" max="2304" width="9.140625" style="18"/>
    <col min="2305" max="2305" width="15.7109375" style="18" customWidth="1"/>
    <col min="2306" max="2307" width="10.7109375" style="18" customWidth="1"/>
    <col min="2308" max="2308" width="12.7109375" style="18" customWidth="1"/>
    <col min="2309" max="2310" width="10.7109375" style="18" customWidth="1"/>
    <col min="2311" max="2311" width="12.7109375" style="18" customWidth="1"/>
    <col min="2312" max="2313" width="10.7109375" style="18" customWidth="1"/>
    <col min="2314" max="2314" width="12.7109375" style="18" customWidth="1"/>
    <col min="2315" max="2560" width="9.140625" style="18"/>
    <col min="2561" max="2561" width="15.7109375" style="18" customWidth="1"/>
    <col min="2562" max="2563" width="10.7109375" style="18" customWidth="1"/>
    <col min="2564" max="2564" width="12.7109375" style="18" customWidth="1"/>
    <col min="2565" max="2566" width="10.7109375" style="18" customWidth="1"/>
    <col min="2567" max="2567" width="12.7109375" style="18" customWidth="1"/>
    <col min="2568" max="2569" width="10.7109375" style="18" customWidth="1"/>
    <col min="2570" max="2570" width="12.7109375" style="18" customWidth="1"/>
    <col min="2571" max="2816" width="9.140625" style="18"/>
    <col min="2817" max="2817" width="15.7109375" style="18" customWidth="1"/>
    <col min="2818" max="2819" width="10.7109375" style="18" customWidth="1"/>
    <col min="2820" max="2820" width="12.7109375" style="18" customWidth="1"/>
    <col min="2821" max="2822" width="10.7109375" style="18" customWidth="1"/>
    <col min="2823" max="2823" width="12.7109375" style="18" customWidth="1"/>
    <col min="2824" max="2825" width="10.7109375" style="18" customWidth="1"/>
    <col min="2826" max="2826" width="12.7109375" style="18" customWidth="1"/>
    <col min="2827" max="3072" width="9.140625" style="18"/>
    <col min="3073" max="3073" width="15.7109375" style="18" customWidth="1"/>
    <col min="3074" max="3075" width="10.7109375" style="18" customWidth="1"/>
    <col min="3076" max="3076" width="12.7109375" style="18" customWidth="1"/>
    <col min="3077" max="3078" width="10.7109375" style="18" customWidth="1"/>
    <col min="3079" max="3079" width="12.7109375" style="18" customWidth="1"/>
    <col min="3080" max="3081" width="10.7109375" style="18" customWidth="1"/>
    <col min="3082" max="3082" width="12.7109375" style="18" customWidth="1"/>
    <col min="3083" max="3328" width="9.140625" style="18"/>
    <col min="3329" max="3329" width="15.7109375" style="18" customWidth="1"/>
    <col min="3330" max="3331" width="10.7109375" style="18" customWidth="1"/>
    <col min="3332" max="3332" width="12.7109375" style="18" customWidth="1"/>
    <col min="3333" max="3334" width="10.7109375" style="18" customWidth="1"/>
    <col min="3335" max="3335" width="12.7109375" style="18" customWidth="1"/>
    <col min="3336" max="3337" width="10.7109375" style="18" customWidth="1"/>
    <col min="3338" max="3338" width="12.7109375" style="18" customWidth="1"/>
    <col min="3339" max="3584" width="9.140625" style="18"/>
    <col min="3585" max="3585" width="15.7109375" style="18" customWidth="1"/>
    <col min="3586" max="3587" width="10.7109375" style="18" customWidth="1"/>
    <col min="3588" max="3588" width="12.7109375" style="18" customWidth="1"/>
    <col min="3589" max="3590" width="10.7109375" style="18" customWidth="1"/>
    <col min="3591" max="3591" width="12.7109375" style="18" customWidth="1"/>
    <col min="3592" max="3593" width="10.7109375" style="18" customWidth="1"/>
    <col min="3594" max="3594" width="12.7109375" style="18" customWidth="1"/>
    <col min="3595" max="3840" width="9.140625" style="18"/>
    <col min="3841" max="3841" width="15.7109375" style="18" customWidth="1"/>
    <col min="3842" max="3843" width="10.7109375" style="18" customWidth="1"/>
    <col min="3844" max="3844" width="12.7109375" style="18" customWidth="1"/>
    <col min="3845" max="3846" width="10.7109375" style="18" customWidth="1"/>
    <col min="3847" max="3847" width="12.7109375" style="18" customWidth="1"/>
    <col min="3848" max="3849" width="10.7109375" style="18" customWidth="1"/>
    <col min="3850" max="3850" width="12.7109375" style="18" customWidth="1"/>
    <col min="3851" max="4096" width="9.140625" style="18"/>
    <col min="4097" max="4097" width="15.7109375" style="18" customWidth="1"/>
    <col min="4098" max="4099" width="10.7109375" style="18" customWidth="1"/>
    <col min="4100" max="4100" width="12.7109375" style="18" customWidth="1"/>
    <col min="4101" max="4102" width="10.7109375" style="18" customWidth="1"/>
    <col min="4103" max="4103" width="12.7109375" style="18" customWidth="1"/>
    <col min="4104" max="4105" width="10.7109375" style="18" customWidth="1"/>
    <col min="4106" max="4106" width="12.7109375" style="18" customWidth="1"/>
    <col min="4107" max="4352" width="9.140625" style="18"/>
    <col min="4353" max="4353" width="15.7109375" style="18" customWidth="1"/>
    <col min="4354" max="4355" width="10.7109375" style="18" customWidth="1"/>
    <col min="4356" max="4356" width="12.7109375" style="18" customWidth="1"/>
    <col min="4357" max="4358" width="10.7109375" style="18" customWidth="1"/>
    <col min="4359" max="4359" width="12.7109375" style="18" customWidth="1"/>
    <col min="4360" max="4361" width="10.7109375" style="18" customWidth="1"/>
    <col min="4362" max="4362" width="12.7109375" style="18" customWidth="1"/>
    <col min="4363" max="4608" width="9.140625" style="18"/>
    <col min="4609" max="4609" width="15.7109375" style="18" customWidth="1"/>
    <col min="4610" max="4611" width="10.7109375" style="18" customWidth="1"/>
    <col min="4612" max="4612" width="12.7109375" style="18" customWidth="1"/>
    <col min="4613" max="4614" width="10.7109375" style="18" customWidth="1"/>
    <col min="4615" max="4615" width="12.7109375" style="18" customWidth="1"/>
    <col min="4616" max="4617" width="10.7109375" style="18" customWidth="1"/>
    <col min="4618" max="4618" width="12.7109375" style="18" customWidth="1"/>
    <col min="4619" max="4864" width="9.140625" style="18"/>
    <col min="4865" max="4865" width="15.7109375" style="18" customWidth="1"/>
    <col min="4866" max="4867" width="10.7109375" style="18" customWidth="1"/>
    <col min="4868" max="4868" width="12.7109375" style="18" customWidth="1"/>
    <col min="4869" max="4870" width="10.7109375" style="18" customWidth="1"/>
    <col min="4871" max="4871" width="12.7109375" style="18" customWidth="1"/>
    <col min="4872" max="4873" width="10.7109375" style="18" customWidth="1"/>
    <col min="4874" max="4874" width="12.7109375" style="18" customWidth="1"/>
    <col min="4875" max="5120" width="9.140625" style="18"/>
    <col min="5121" max="5121" width="15.7109375" style="18" customWidth="1"/>
    <col min="5122" max="5123" width="10.7109375" style="18" customWidth="1"/>
    <col min="5124" max="5124" width="12.7109375" style="18" customWidth="1"/>
    <col min="5125" max="5126" width="10.7109375" style="18" customWidth="1"/>
    <col min="5127" max="5127" width="12.7109375" style="18" customWidth="1"/>
    <col min="5128" max="5129" width="10.7109375" style="18" customWidth="1"/>
    <col min="5130" max="5130" width="12.7109375" style="18" customWidth="1"/>
    <col min="5131" max="5376" width="9.140625" style="18"/>
    <col min="5377" max="5377" width="15.7109375" style="18" customWidth="1"/>
    <col min="5378" max="5379" width="10.7109375" style="18" customWidth="1"/>
    <col min="5380" max="5380" width="12.7109375" style="18" customWidth="1"/>
    <col min="5381" max="5382" width="10.7109375" style="18" customWidth="1"/>
    <col min="5383" max="5383" width="12.7109375" style="18" customWidth="1"/>
    <col min="5384" max="5385" width="10.7109375" style="18" customWidth="1"/>
    <col min="5386" max="5386" width="12.7109375" style="18" customWidth="1"/>
    <col min="5387" max="5632" width="9.140625" style="18"/>
    <col min="5633" max="5633" width="15.7109375" style="18" customWidth="1"/>
    <col min="5634" max="5635" width="10.7109375" style="18" customWidth="1"/>
    <col min="5636" max="5636" width="12.7109375" style="18" customWidth="1"/>
    <col min="5637" max="5638" width="10.7109375" style="18" customWidth="1"/>
    <col min="5639" max="5639" width="12.7109375" style="18" customWidth="1"/>
    <col min="5640" max="5641" width="10.7109375" style="18" customWidth="1"/>
    <col min="5642" max="5642" width="12.7109375" style="18" customWidth="1"/>
    <col min="5643" max="5888" width="9.140625" style="18"/>
    <col min="5889" max="5889" width="15.7109375" style="18" customWidth="1"/>
    <col min="5890" max="5891" width="10.7109375" style="18" customWidth="1"/>
    <col min="5892" max="5892" width="12.7109375" style="18" customWidth="1"/>
    <col min="5893" max="5894" width="10.7109375" style="18" customWidth="1"/>
    <col min="5895" max="5895" width="12.7109375" style="18" customWidth="1"/>
    <col min="5896" max="5897" width="10.7109375" style="18" customWidth="1"/>
    <col min="5898" max="5898" width="12.7109375" style="18" customWidth="1"/>
    <col min="5899" max="6144" width="9.140625" style="18"/>
    <col min="6145" max="6145" width="15.7109375" style="18" customWidth="1"/>
    <col min="6146" max="6147" width="10.7109375" style="18" customWidth="1"/>
    <col min="6148" max="6148" width="12.7109375" style="18" customWidth="1"/>
    <col min="6149" max="6150" width="10.7109375" style="18" customWidth="1"/>
    <col min="6151" max="6151" width="12.7109375" style="18" customWidth="1"/>
    <col min="6152" max="6153" width="10.7109375" style="18" customWidth="1"/>
    <col min="6154" max="6154" width="12.7109375" style="18" customWidth="1"/>
    <col min="6155" max="6400" width="9.140625" style="18"/>
    <col min="6401" max="6401" width="15.7109375" style="18" customWidth="1"/>
    <col min="6402" max="6403" width="10.7109375" style="18" customWidth="1"/>
    <col min="6404" max="6404" width="12.7109375" style="18" customWidth="1"/>
    <col min="6405" max="6406" width="10.7109375" style="18" customWidth="1"/>
    <col min="6407" max="6407" width="12.7109375" style="18" customWidth="1"/>
    <col min="6408" max="6409" width="10.7109375" style="18" customWidth="1"/>
    <col min="6410" max="6410" width="12.7109375" style="18" customWidth="1"/>
    <col min="6411" max="6656" width="9.140625" style="18"/>
    <col min="6657" max="6657" width="15.7109375" style="18" customWidth="1"/>
    <col min="6658" max="6659" width="10.7109375" style="18" customWidth="1"/>
    <col min="6660" max="6660" width="12.7109375" style="18" customWidth="1"/>
    <col min="6661" max="6662" width="10.7109375" style="18" customWidth="1"/>
    <col min="6663" max="6663" width="12.7109375" style="18" customWidth="1"/>
    <col min="6664" max="6665" width="10.7109375" style="18" customWidth="1"/>
    <col min="6666" max="6666" width="12.7109375" style="18" customWidth="1"/>
    <col min="6667" max="6912" width="9.140625" style="18"/>
    <col min="6913" max="6913" width="15.7109375" style="18" customWidth="1"/>
    <col min="6914" max="6915" width="10.7109375" style="18" customWidth="1"/>
    <col min="6916" max="6916" width="12.7109375" style="18" customWidth="1"/>
    <col min="6917" max="6918" width="10.7109375" style="18" customWidth="1"/>
    <col min="6919" max="6919" width="12.7109375" style="18" customWidth="1"/>
    <col min="6920" max="6921" width="10.7109375" style="18" customWidth="1"/>
    <col min="6922" max="6922" width="12.7109375" style="18" customWidth="1"/>
    <col min="6923" max="7168" width="9.140625" style="18"/>
    <col min="7169" max="7169" width="15.7109375" style="18" customWidth="1"/>
    <col min="7170" max="7171" width="10.7109375" style="18" customWidth="1"/>
    <col min="7172" max="7172" width="12.7109375" style="18" customWidth="1"/>
    <col min="7173" max="7174" width="10.7109375" style="18" customWidth="1"/>
    <col min="7175" max="7175" width="12.7109375" style="18" customWidth="1"/>
    <col min="7176" max="7177" width="10.7109375" style="18" customWidth="1"/>
    <col min="7178" max="7178" width="12.7109375" style="18" customWidth="1"/>
    <col min="7179" max="7424" width="9.140625" style="18"/>
    <col min="7425" max="7425" width="15.7109375" style="18" customWidth="1"/>
    <col min="7426" max="7427" width="10.7109375" style="18" customWidth="1"/>
    <col min="7428" max="7428" width="12.7109375" style="18" customWidth="1"/>
    <col min="7429" max="7430" width="10.7109375" style="18" customWidth="1"/>
    <col min="7431" max="7431" width="12.7109375" style="18" customWidth="1"/>
    <col min="7432" max="7433" width="10.7109375" style="18" customWidth="1"/>
    <col min="7434" max="7434" width="12.7109375" style="18" customWidth="1"/>
    <col min="7435" max="7680" width="9.140625" style="18"/>
    <col min="7681" max="7681" width="15.7109375" style="18" customWidth="1"/>
    <col min="7682" max="7683" width="10.7109375" style="18" customWidth="1"/>
    <col min="7684" max="7684" width="12.7109375" style="18" customWidth="1"/>
    <col min="7685" max="7686" width="10.7109375" style="18" customWidth="1"/>
    <col min="7687" max="7687" width="12.7109375" style="18" customWidth="1"/>
    <col min="7688" max="7689" width="10.7109375" style="18" customWidth="1"/>
    <col min="7690" max="7690" width="12.7109375" style="18" customWidth="1"/>
    <col min="7691" max="7936" width="9.140625" style="18"/>
    <col min="7937" max="7937" width="15.7109375" style="18" customWidth="1"/>
    <col min="7938" max="7939" width="10.7109375" style="18" customWidth="1"/>
    <col min="7940" max="7940" width="12.7109375" style="18" customWidth="1"/>
    <col min="7941" max="7942" width="10.7109375" style="18" customWidth="1"/>
    <col min="7943" max="7943" width="12.7109375" style="18" customWidth="1"/>
    <col min="7944" max="7945" width="10.7109375" style="18" customWidth="1"/>
    <col min="7946" max="7946" width="12.7109375" style="18" customWidth="1"/>
    <col min="7947" max="8192" width="9.140625" style="18"/>
    <col min="8193" max="8193" width="15.7109375" style="18" customWidth="1"/>
    <col min="8194" max="8195" width="10.7109375" style="18" customWidth="1"/>
    <col min="8196" max="8196" width="12.7109375" style="18" customWidth="1"/>
    <col min="8197" max="8198" width="10.7109375" style="18" customWidth="1"/>
    <col min="8199" max="8199" width="12.7109375" style="18" customWidth="1"/>
    <col min="8200" max="8201" width="10.7109375" style="18" customWidth="1"/>
    <col min="8202" max="8202" width="12.7109375" style="18" customWidth="1"/>
    <col min="8203" max="8448" width="9.140625" style="18"/>
    <col min="8449" max="8449" width="15.7109375" style="18" customWidth="1"/>
    <col min="8450" max="8451" width="10.7109375" style="18" customWidth="1"/>
    <col min="8452" max="8452" width="12.7109375" style="18" customWidth="1"/>
    <col min="8453" max="8454" width="10.7109375" style="18" customWidth="1"/>
    <col min="8455" max="8455" width="12.7109375" style="18" customWidth="1"/>
    <col min="8456" max="8457" width="10.7109375" style="18" customWidth="1"/>
    <col min="8458" max="8458" width="12.7109375" style="18" customWidth="1"/>
    <col min="8459" max="8704" width="9.140625" style="18"/>
    <col min="8705" max="8705" width="15.7109375" style="18" customWidth="1"/>
    <col min="8706" max="8707" width="10.7109375" style="18" customWidth="1"/>
    <col min="8708" max="8708" width="12.7109375" style="18" customWidth="1"/>
    <col min="8709" max="8710" width="10.7109375" style="18" customWidth="1"/>
    <col min="8711" max="8711" width="12.7109375" style="18" customWidth="1"/>
    <col min="8712" max="8713" width="10.7109375" style="18" customWidth="1"/>
    <col min="8714" max="8714" width="12.7109375" style="18" customWidth="1"/>
    <col min="8715" max="8960" width="9.140625" style="18"/>
    <col min="8961" max="8961" width="15.7109375" style="18" customWidth="1"/>
    <col min="8962" max="8963" width="10.7109375" style="18" customWidth="1"/>
    <col min="8964" max="8964" width="12.7109375" style="18" customWidth="1"/>
    <col min="8965" max="8966" width="10.7109375" style="18" customWidth="1"/>
    <col min="8967" max="8967" width="12.7109375" style="18" customWidth="1"/>
    <col min="8968" max="8969" width="10.7109375" style="18" customWidth="1"/>
    <col min="8970" max="8970" width="12.7109375" style="18" customWidth="1"/>
    <col min="8971" max="9216" width="9.140625" style="18"/>
    <col min="9217" max="9217" width="15.7109375" style="18" customWidth="1"/>
    <col min="9218" max="9219" width="10.7109375" style="18" customWidth="1"/>
    <col min="9220" max="9220" width="12.7109375" style="18" customWidth="1"/>
    <col min="9221" max="9222" width="10.7109375" style="18" customWidth="1"/>
    <col min="9223" max="9223" width="12.7109375" style="18" customWidth="1"/>
    <col min="9224" max="9225" width="10.7109375" style="18" customWidth="1"/>
    <col min="9226" max="9226" width="12.7109375" style="18" customWidth="1"/>
    <col min="9227" max="9472" width="9.140625" style="18"/>
    <col min="9473" max="9473" width="15.7109375" style="18" customWidth="1"/>
    <col min="9474" max="9475" width="10.7109375" style="18" customWidth="1"/>
    <col min="9476" max="9476" width="12.7109375" style="18" customWidth="1"/>
    <col min="9477" max="9478" width="10.7109375" style="18" customWidth="1"/>
    <col min="9479" max="9479" width="12.7109375" style="18" customWidth="1"/>
    <col min="9480" max="9481" width="10.7109375" style="18" customWidth="1"/>
    <col min="9482" max="9482" width="12.7109375" style="18" customWidth="1"/>
    <col min="9483" max="9728" width="9.140625" style="18"/>
    <col min="9729" max="9729" width="15.7109375" style="18" customWidth="1"/>
    <col min="9730" max="9731" width="10.7109375" style="18" customWidth="1"/>
    <col min="9732" max="9732" width="12.7109375" style="18" customWidth="1"/>
    <col min="9733" max="9734" width="10.7109375" style="18" customWidth="1"/>
    <col min="9735" max="9735" width="12.7109375" style="18" customWidth="1"/>
    <col min="9736" max="9737" width="10.7109375" style="18" customWidth="1"/>
    <col min="9738" max="9738" width="12.7109375" style="18" customWidth="1"/>
    <col min="9739" max="9984" width="9.140625" style="18"/>
    <col min="9985" max="9985" width="15.7109375" style="18" customWidth="1"/>
    <col min="9986" max="9987" width="10.7109375" style="18" customWidth="1"/>
    <col min="9988" max="9988" width="12.7109375" style="18" customWidth="1"/>
    <col min="9989" max="9990" width="10.7109375" style="18" customWidth="1"/>
    <col min="9991" max="9991" width="12.7109375" style="18" customWidth="1"/>
    <col min="9992" max="9993" width="10.7109375" style="18" customWidth="1"/>
    <col min="9994" max="9994" width="12.7109375" style="18" customWidth="1"/>
    <col min="9995" max="10240" width="9.140625" style="18"/>
    <col min="10241" max="10241" width="15.7109375" style="18" customWidth="1"/>
    <col min="10242" max="10243" width="10.7109375" style="18" customWidth="1"/>
    <col min="10244" max="10244" width="12.7109375" style="18" customWidth="1"/>
    <col min="10245" max="10246" width="10.7109375" style="18" customWidth="1"/>
    <col min="10247" max="10247" width="12.7109375" style="18" customWidth="1"/>
    <col min="10248" max="10249" width="10.7109375" style="18" customWidth="1"/>
    <col min="10250" max="10250" width="12.7109375" style="18" customWidth="1"/>
    <col min="10251" max="10496" width="9.140625" style="18"/>
    <col min="10497" max="10497" width="15.7109375" style="18" customWidth="1"/>
    <col min="10498" max="10499" width="10.7109375" style="18" customWidth="1"/>
    <col min="10500" max="10500" width="12.7109375" style="18" customWidth="1"/>
    <col min="10501" max="10502" width="10.7109375" style="18" customWidth="1"/>
    <col min="10503" max="10503" width="12.7109375" style="18" customWidth="1"/>
    <col min="10504" max="10505" width="10.7109375" style="18" customWidth="1"/>
    <col min="10506" max="10506" width="12.7109375" style="18" customWidth="1"/>
    <col min="10507" max="10752" width="9.140625" style="18"/>
    <col min="10753" max="10753" width="15.7109375" style="18" customWidth="1"/>
    <col min="10754" max="10755" width="10.7109375" style="18" customWidth="1"/>
    <col min="10756" max="10756" width="12.7109375" style="18" customWidth="1"/>
    <col min="10757" max="10758" width="10.7109375" style="18" customWidth="1"/>
    <col min="10759" max="10759" width="12.7109375" style="18" customWidth="1"/>
    <col min="10760" max="10761" width="10.7109375" style="18" customWidth="1"/>
    <col min="10762" max="10762" width="12.7109375" style="18" customWidth="1"/>
    <col min="10763" max="11008" width="9.140625" style="18"/>
    <col min="11009" max="11009" width="15.7109375" style="18" customWidth="1"/>
    <col min="11010" max="11011" width="10.7109375" style="18" customWidth="1"/>
    <col min="11012" max="11012" width="12.7109375" style="18" customWidth="1"/>
    <col min="11013" max="11014" width="10.7109375" style="18" customWidth="1"/>
    <col min="11015" max="11015" width="12.7109375" style="18" customWidth="1"/>
    <col min="11016" max="11017" width="10.7109375" style="18" customWidth="1"/>
    <col min="11018" max="11018" width="12.7109375" style="18" customWidth="1"/>
    <col min="11019" max="11264" width="9.140625" style="18"/>
    <col min="11265" max="11265" width="15.7109375" style="18" customWidth="1"/>
    <col min="11266" max="11267" width="10.7109375" style="18" customWidth="1"/>
    <col min="11268" max="11268" width="12.7109375" style="18" customWidth="1"/>
    <col min="11269" max="11270" width="10.7109375" style="18" customWidth="1"/>
    <col min="11271" max="11271" width="12.7109375" style="18" customWidth="1"/>
    <col min="11272" max="11273" width="10.7109375" style="18" customWidth="1"/>
    <col min="11274" max="11274" width="12.7109375" style="18" customWidth="1"/>
    <col min="11275" max="11520" width="9.140625" style="18"/>
    <col min="11521" max="11521" width="15.7109375" style="18" customWidth="1"/>
    <col min="11522" max="11523" width="10.7109375" style="18" customWidth="1"/>
    <col min="11524" max="11524" width="12.7109375" style="18" customWidth="1"/>
    <col min="11525" max="11526" width="10.7109375" style="18" customWidth="1"/>
    <col min="11527" max="11527" width="12.7109375" style="18" customWidth="1"/>
    <col min="11528" max="11529" width="10.7109375" style="18" customWidth="1"/>
    <col min="11530" max="11530" width="12.7109375" style="18" customWidth="1"/>
    <col min="11531" max="11776" width="9.140625" style="18"/>
    <col min="11777" max="11777" width="15.7109375" style="18" customWidth="1"/>
    <col min="11778" max="11779" width="10.7109375" style="18" customWidth="1"/>
    <col min="11780" max="11780" width="12.7109375" style="18" customWidth="1"/>
    <col min="11781" max="11782" width="10.7109375" style="18" customWidth="1"/>
    <col min="11783" max="11783" width="12.7109375" style="18" customWidth="1"/>
    <col min="11784" max="11785" width="10.7109375" style="18" customWidth="1"/>
    <col min="11786" max="11786" width="12.7109375" style="18" customWidth="1"/>
    <col min="11787" max="12032" width="9.140625" style="18"/>
    <col min="12033" max="12033" width="15.7109375" style="18" customWidth="1"/>
    <col min="12034" max="12035" width="10.7109375" style="18" customWidth="1"/>
    <col min="12036" max="12036" width="12.7109375" style="18" customWidth="1"/>
    <col min="12037" max="12038" width="10.7109375" style="18" customWidth="1"/>
    <col min="12039" max="12039" width="12.7109375" style="18" customWidth="1"/>
    <col min="12040" max="12041" width="10.7109375" style="18" customWidth="1"/>
    <col min="12042" max="12042" width="12.7109375" style="18" customWidth="1"/>
    <col min="12043" max="12288" width="9.140625" style="18"/>
    <col min="12289" max="12289" width="15.7109375" style="18" customWidth="1"/>
    <col min="12290" max="12291" width="10.7109375" style="18" customWidth="1"/>
    <col min="12292" max="12292" width="12.7109375" style="18" customWidth="1"/>
    <col min="12293" max="12294" width="10.7109375" style="18" customWidth="1"/>
    <col min="12295" max="12295" width="12.7109375" style="18" customWidth="1"/>
    <col min="12296" max="12297" width="10.7109375" style="18" customWidth="1"/>
    <col min="12298" max="12298" width="12.7109375" style="18" customWidth="1"/>
    <col min="12299" max="12544" width="9.140625" style="18"/>
    <col min="12545" max="12545" width="15.7109375" style="18" customWidth="1"/>
    <col min="12546" max="12547" width="10.7109375" style="18" customWidth="1"/>
    <col min="12548" max="12548" width="12.7109375" style="18" customWidth="1"/>
    <col min="12549" max="12550" width="10.7109375" style="18" customWidth="1"/>
    <col min="12551" max="12551" width="12.7109375" style="18" customWidth="1"/>
    <col min="12552" max="12553" width="10.7109375" style="18" customWidth="1"/>
    <col min="12554" max="12554" width="12.7109375" style="18" customWidth="1"/>
    <col min="12555" max="12800" width="9.140625" style="18"/>
    <col min="12801" max="12801" width="15.7109375" style="18" customWidth="1"/>
    <col min="12802" max="12803" width="10.7109375" style="18" customWidth="1"/>
    <col min="12804" max="12804" width="12.7109375" style="18" customWidth="1"/>
    <col min="12805" max="12806" width="10.7109375" style="18" customWidth="1"/>
    <col min="12807" max="12807" width="12.7109375" style="18" customWidth="1"/>
    <col min="12808" max="12809" width="10.7109375" style="18" customWidth="1"/>
    <col min="12810" max="12810" width="12.7109375" style="18" customWidth="1"/>
    <col min="12811" max="13056" width="9.140625" style="18"/>
    <col min="13057" max="13057" width="15.7109375" style="18" customWidth="1"/>
    <col min="13058" max="13059" width="10.7109375" style="18" customWidth="1"/>
    <col min="13060" max="13060" width="12.7109375" style="18" customWidth="1"/>
    <col min="13061" max="13062" width="10.7109375" style="18" customWidth="1"/>
    <col min="13063" max="13063" width="12.7109375" style="18" customWidth="1"/>
    <col min="13064" max="13065" width="10.7109375" style="18" customWidth="1"/>
    <col min="13066" max="13066" width="12.7109375" style="18" customWidth="1"/>
    <col min="13067" max="13312" width="9.140625" style="18"/>
    <col min="13313" max="13313" width="15.7109375" style="18" customWidth="1"/>
    <col min="13314" max="13315" width="10.7109375" style="18" customWidth="1"/>
    <col min="13316" max="13316" width="12.7109375" style="18" customWidth="1"/>
    <col min="13317" max="13318" width="10.7109375" style="18" customWidth="1"/>
    <col min="13319" max="13319" width="12.7109375" style="18" customWidth="1"/>
    <col min="13320" max="13321" width="10.7109375" style="18" customWidth="1"/>
    <col min="13322" max="13322" width="12.7109375" style="18" customWidth="1"/>
    <col min="13323" max="13568" width="9.140625" style="18"/>
    <col min="13569" max="13569" width="15.7109375" style="18" customWidth="1"/>
    <col min="13570" max="13571" width="10.7109375" style="18" customWidth="1"/>
    <col min="13572" max="13572" width="12.7109375" style="18" customWidth="1"/>
    <col min="13573" max="13574" width="10.7109375" style="18" customWidth="1"/>
    <col min="13575" max="13575" width="12.7109375" style="18" customWidth="1"/>
    <col min="13576" max="13577" width="10.7109375" style="18" customWidth="1"/>
    <col min="13578" max="13578" width="12.7109375" style="18" customWidth="1"/>
    <col min="13579" max="13824" width="9.140625" style="18"/>
    <col min="13825" max="13825" width="15.7109375" style="18" customWidth="1"/>
    <col min="13826" max="13827" width="10.7109375" style="18" customWidth="1"/>
    <col min="13828" max="13828" width="12.7109375" style="18" customWidth="1"/>
    <col min="13829" max="13830" width="10.7109375" style="18" customWidth="1"/>
    <col min="13831" max="13831" width="12.7109375" style="18" customWidth="1"/>
    <col min="13832" max="13833" width="10.7109375" style="18" customWidth="1"/>
    <col min="13834" max="13834" width="12.7109375" style="18" customWidth="1"/>
    <col min="13835" max="14080" width="9.140625" style="18"/>
    <col min="14081" max="14081" width="15.7109375" style="18" customWidth="1"/>
    <col min="14082" max="14083" width="10.7109375" style="18" customWidth="1"/>
    <col min="14084" max="14084" width="12.7109375" style="18" customWidth="1"/>
    <col min="14085" max="14086" width="10.7109375" style="18" customWidth="1"/>
    <col min="14087" max="14087" width="12.7109375" style="18" customWidth="1"/>
    <col min="14088" max="14089" width="10.7109375" style="18" customWidth="1"/>
    <col min="14090" max="14090" width="12.7109375" style="18" customWidth="1"/>
    <col min="14091" max="14336" width="9.140625" style="18"/>
    <col min="14337" max="14337" width="15.7109375" style="18" customWidth="1"/>
    <col min="14338" max="14339" width="10.7109375" style="18" customWidth="1"/>
    <col min="14340" max="14340" width="12.7109375" style="18" customWidth="1"/>
    <col min="14341" max="14342" width="10.7109375" style="18" customWidth="1"/>
    <col min="14343" max="14343" width="12.7109375" style="18" customWidth="1"/>
    <col min="14344" max="14345" width="10.7109375" style="18" customWidth="1"/>
    <col min="14346" max="14346" width="12.7109375" style="18" customWidth="1"/>
    <col min="14347" max="14592" width="9.140625" style="18"/>
    <col min="14593" max="14593" width="15.7109375" style="18" customWidth="1"/>
    <col min="14594" max="14595" width="10.7109375" style="18" customWidth="1"/>
    <col min="14596" max="14596" width="12.7109375" style="18" customWidth="1"/>
    <col min="14597" max="14598" width="10.7109375" style="18" customWidth="1"/>
    <col min="14599" max="14599" width="12.7109375" style="18" customWidth="1"/>
    <col min="14600" max="14601" width="10.7109375" style="18" customWidth="1"/>
    <col min="14602" max="14602" width="12.7109375" style="18" customWidth="1"/>
    <col min="14603" max="14848" width="9.140625" style="18"/>
    <col min="14849" max="14849" width="15.7109375" style="18" customWidth="1"/>
    <col min="14850" max="14851" width="10.7109375" style="18" customWidth="1"/>
    <col min="14852" max="14852" width="12.7109375" style="18" customWidth="1"/>
    <col min="14853" max="14854" width="10.7109375" style="18" customWidth="1"/>
    <col min="14855" max="14855" width="12.7109375" style="18" customWidth="1"/>
    <col min="14856" max="14857" width="10.7109375" style="18" customWidth="1"/>
    <col min="14858" max="14858" width="12.7109375" style="18" customWidth="1"/>
    <col min="14859" max="15104" width="9.140625" style="18"/>
    <col min="15105" max="15105" width="15.7109375" style="18" customWidth="1"/>
    <col min="15106" max="15107" width="10.7109375" style="18" customWidth="1"/>
    <col min="15108" max="15108" width="12.7109375" style="18" customWidth="1"/>
    <col min="15109" max="15110" width="10.7109375" style="18" customWidth="1"/>
    <col min="15111" max="15111" width="12.7109375" style="18" customWidth="1"/>
    <col min="15112" max="15113" width="10.7109375" style="18" customWidth="1"/>
    <col min="15114" max="15114" width="12.7109375" style="18" customWidth="1"/>
    <col min="15115" max="15360" width="9.140625" style="18"/>
    <col min="15361" max="15361" width="15.7109375" style="18" customWidth="1"/>
    <col min="15362" max="15363" width="10.7109375" style="18" customWidth="1"/>
    <col min="15364" max="15364" width="12.7109375" style="18" customWidth="1"/>
    <col min="15365" max="15366" width="10.7109375" style="18" customWidth="1"/>
    <col min="15367" max="15367" width="12.7109375" style="18" customWidth="1"/>
    <col min="15368" max="15369" width="10.7109375" style="18" customWidth="1"/>
    <col min="15370" max="15370" width="12.7109375" style="18" customWidth="1"/>
    <col min="15371" max="15616" width="9.140625" style="18"/>
    <col min="15617" max="15617" width="15.7109375" style="18" customWidth="1"/>
    <col min="15618" max="15619" width="10.7109375" style="18" customWidth="1"/>
    <col min="15620" max="15620" width="12.7109375" style="18" customWidth="1"/>
    <col min="15621" max="15622" width="10.7109375" style="18" customWidth="1"/>
    <col min="15623" max="15623" width="12.7109375" style="18" customWidth="1"/>
    <col min="15624" max="15625" width="10.7109375" style="18" customWidth="1"/>
    <col min="15626" max="15626" width="12.7109375" style="18" customWidth="1"/>
    <col min="15627" max="15872" width="9.140625" style="18"/>
    <col min="15873" max="15873" width="15.7109375" style="18" customWidth="1"/>
    <col min="15874" max="15875" width="10.7109375" style="18" customWidth="1"/>
    <col min="15876" max="15876" width="12.7109375" style="18" customWidth="1"/>
    <col min="15877" max="15878" width="10.7109375" style="18" customWidth="1"/>
    <col min="15879" max="15879" width="12.7109375" style="18" customWidth="1"/>
    <col min="15880" max="15881" width="10.7109375" style="18" customWidth="1"/>
    <col min="15882" max="15882" width="12.7109375" style="18" customWidth="1"/>
    <col min="15883" max="16128" width="9.140625" style="18"/>
    <col min="16129" max="16129" width="15.7109375" style="18" customWidth="1"/>
    <col min="16130" max="16131" width="10.7109375" style="18" customWidth="1"/>
    <col min="16132" max="16132" width="12.7109375" style="18" customWidth="1"/>
    <col min="16133" max="16134" width="10.7109375" style="18" customWidth="1"/>
    <col min="16135" max="16135" width="12.7109375" style="18" customWidth="1"/>
    <col min="16136" max="16137" width="10.7109375" style="18" customWidth="1"/>
    <col min="16138" max="16138" width="12.7109375" style="18" customWidth="1"/>
    <col min="16139" max="16384" width="9.140625" style="18"/>
  </cols>
  <sheetData>
    <row r="1" spans="1:5">
      <c r="A1" s="18" t="s">
        <v>295</v>
      </c>
      <c r="D1" s="18" t="s">
        <v>734</v>
      </c>
    </row>
    <row r="2" spans="1:5">
      <c r="A2" s="18" t="s">
        <v>0</v>
      </c>
      <c r="B2" s="18" t="s">
        <v>296</v>
      </c>
      <c r="C2" s="18" t="s">
        <v>297</v>
      </c>
      <c r="D2" s="18" t="s">
        <v>298</v>
      </c>
    </row>
    <row r="3" spans="1:5">
      <c r="A3" s="18">
        <v>1900</v>
      </c>
      <c r="B3" s="18" t="s">
        <v>299</v>
      </c>
      <c r="C3" s="18">
        <v>76.212000000000003</v>
      </c>
      <c r="D3" s="18">
        <v>-0.04</v>
      </c>
      <c r="E3" s="18" t="s">
        <v>301</v>
      </c>
    </row>
    <row r="4" spans="1:5">
      <c r="A4" s="18">
        <v>1901</v>
      </c>
      <c r="B4" s="18" t="s">
        <v>299</v>
      </c>
      <c r="C4" s="18">
        <v>77.680000000000007</v>
      </c>
      <c r="D4" s="18">
        <v>-0.06</v>
      </c>
      <c r="E4" s="18" t="s">
        <v>301</v>
      </c>
    </row>
    <row r="5" spans="1:5">
      <c r="A5" s="18">
        <v>1902</v>
      </c>
      <c r="B5" s="18" t="s">
        <v>299</v>
      </c>
      <c r="C5" s="18">
        <v>79.176000000000002</v>
      </c>
      <c r="D5" s="18">
        <v>-0.08</v>
      </c>
      <c r="E5" s="18" t="s">
        <v>301</v>
      </c>
    </row>
    <row r="6" spans="1:5">
      <c r="A6" s="18">
        <v>1903</v>
      </c>
      <c r="B6" s="18" t="s">
        <v>299</v>
      </c>
      <c r="C6" s="18">
        <v>80.700999999999993</v>
      </c>
      <c r="D6" s="18">
        <v>-0.06</v>
      </c>
      <c r="E6" s="18" t="s">
        <v>300</v>
      </c>
    </row>
    <row r="7" spans="1:5">
      <c r="A7" s="18">
        <v>1904</v>
      </c>
      <c r="B7" s="18" t="s">
        <v>299</v>
      </c>
      <c r="C7" s="18">
        <v>82.254999999999995</v>
      </c>
      <c r="D7" s="18">
        <v>-0.02</v>
      </c>
      <c r="E7" s="18" t="s">
        <v>300</v>
      </c>
    </row>
    <row r="8" spans="1:5">
      <c r="A8" s="18">
        <v>1905</v>
      </c>
      <c r="B8" s="18" t="s">
        <v>299</v>
      </c>
      <c r="C8" s="18">
        <v>83.838999999999999</v>
      </c>
      <c r="D8" s="18">
        <v>0</v>
      </c>
      <c r="E8" s="18" t="s">
        <v>300</v>
      </c>
    </row>
    <row r="9" spans="1:5">
      <c r="A9" s="18">
        <v>1906</v>
      </c>
      <c r="B9" s="18" t="s">
        <v>299</v>
      </c>
      <c r="C9" s="18">
        <v>85.453000000000003</v>
      </c>
      <c r="D9" s="18">
        <v>-0.04</v>
      </c>
      <c r="E9" s="18" t="s">
        <v>300</v>
      </c>
    </row>
    <row r="10" spans="1:5">
      <c r="A10" s="18">
        <v>1907</v>
      </c>
      <c r="B10" s="18" t="s">
        <v>299</v>
      </c>
      <c r="C10" s="18">
        <v>87.099000000000004</v>
      </c>
      <c r="D10" s="18">
        <v>-0.1</v>
      </c>
      <c r="E10" s="18" t="s">
        <v>300</v>
      </c>
    </row>
    <row r="11" spans="1:5">
      <c r="A11" s="18">
        <v>1908</v>
      </c>
      <c r="B11" s="18" t="s">
        <v>299</v>
      </c>
      <c r="C11" s="18">
        <v>88.775999999999996</v>
      </c>
      <c r="D11" s="18">
        <v>0</v>
      </c>
      <c r="E11" s="18" t="s">
        <v>300</v>
      </c>
    </row>
    <row r="12" spans="1:5">
      <c r="A12" s="18">
        <v>1909</v>
      </c>
      <c r="B12" s="18" t="s">
        <v>299</v>
      </c>
      <c r="C12" s="18">
        <v>90.486000000000004</v>
      </c>
      <c r="D12" s="18">
        <v>0.03</v>
      </c>
      <c r="E12" s="18" t="s">
        <v>300</v>
      </c>
    </row>
    <row r="13" spans="1:5">
      <c r="A13" s="18">
        <v>1910</v>
      </c>
      <c r="B13" s="18" t="s">
        <v>299</v>
      </c>
      <c r="C13" s="18">
        <v>92.228999999999999</v>
      </c>
      <c r="D13" s="18">
        <v>-0.03</v>
      </c>
      <c r="E13" s="18" t="s">
        <v>300</v>
      </c>
    </row>
    <row r="14" spans="1:5">
      <c r="A14" s="18">
        <v>1911</v>
      </c>
      <c r="B14" s="18" t="s">
        <v>299</v>
      </c>
      <c r="C14" s="18">
        <v>93.522999999999996</v>
      </c>
      <c r="D14" s="18">
        <v>-0.04</v>
      </c>
      <c r="E14" s="18" t="s">
        <v>300</v>
      </c>
    </row>
    <row r="15" spans="1:5">
      <c r="A15" s="18">
        <v>1912</v>
      </c>
      <c r="B15" s="18" t="s">
        <v>299</v>
      </c>
      <c r="C15" s="18">
        <v>94.835999999999999</v>
      </c>
      <c r="D15" s="18">
        <v>0</v>
      </c>
      <c r="E15" s="18" t="s">
        <v>300</v>
      </c>
    </row>
    <row r="16" spans="1:5">
      <c r="A16" s="18">
        <v>1913</v>
      </c>
      <c r="B16" s="18" t="s">
        <v>299</v>
      </c>
      <c r="C16" s="18">
        <v>96.167000000000002</v>
      </c>
      <c r="D16" s="18">
        <v>0.01</v>
      </c>
      <c r="E16" s="18" t="s">
        <v>301</v>
      </c>
    </row>
    <row r="17" spans="1:5">
      <c r="A17" s="18">
        <v>1914</v>
      </c>
      <c r="B17" s="18" t="s">
        <v>299</v>
      </c>
      <c r="C17" s="18">
        <v>97.516000000000005</v>
      </c>
      <c r="D17" s="18">
        <v>7.0000000000000007E-2</v>
      </c>
      <c r="E17" s="18" t="s">
        <v>300</v>
      </c>
    </row>
    <row r="18" spans="1:5">
      <c r="A18" s="18">
        <v>1915</v>
      </c>
      <c r="B18" s="18" t="s">
        <v>299</v>
      </c>
      <c r="C18" s="18">
        <v>98.885000000000005</v>
      </c>
      <c r="D18" s="18">
        <v>0.22</v>
      </c>
      <c r="E18" s="18" t="s">
        <v>300</v>
      </c>
    </row>
    <row r="19" spans="1:5">
      <c r="A19" s="18">
        <v>1916</v>
      </c>
      <c r="B19" s="18" t="s">
        <v>299</v>
      </c>
      <c r="C19" s="18">
        <v>100.273</v>
      </c>
      <c r="D19" s="18">
        <v>0.16</v>
      </c>
      <c r="E19" s="18" t="s">
        <v>300</v>
      </c>
    </row>
    <row r="20" spans="1:5">
      <c r="A20" s="18">
        <v>1917</v>
      </c>
      <c r="B20" s="18" t="s">
        <v>299</v>
      </c>
      <c r="C20" s="18">
        <v>101.68</v>
      </c>
      <c r="D20" s="18">
        <v>1.0900000000000001</v>
      </c>
      <c r="E20" s="18" t="s">
        <v>300</v>
      </c>
    </row>
    <row r="21" spans="1:5">
      <c r="A21" s="18">
        <v>1918</v>
      </c>
      <c r="B21" s="18" t="s">
        <v>299</v>
      </c>
      <c r="C21" s="18">
        <v>103.107</v>
      </c>
      <c r="D21" s="18">
        <v>9</v>
      </c>
      <c r="E21" s="18" t="s">
        <v>300</v>
      </c>
    </row>
    <row r="22" spans="1:5">
      <c r="A22" s="18">
        <v>1919</v>
      </c>
      <c r="B22" s="18" t="s">
        <v>299</v>
      </c>
      <c r="C22" s="18">
        <v>104.554</v>
      </c>
      <c r="D22" s="18">
        <v>13.16</v>
      </c>
      <c r="E22" s="18" t="s">
        <v>300</v>
      </c>
    </row>
    <row r="23" spans="1:5">
      <c r="A23" s="18">
        <v>1920</v>
      </c>
      <c r="B23" s="18" t="s">
        <v>299</v>
      </c>
      <c r="C23" s="18">
        <v>106.02200000000001</v>
      </c>
      <c r="D23" s="18">
        <v>-0.59</v>
      </c>
      <c r="E23" s="18" t="s">
        <v>300</v>
      </c>
    </row>
    <row r="24" spans="1:5">
      <c r="A24" s="18">
        <v>1921</v>
      </c>
      <c r="B24" s="18" t="s">
        <v>299</v>
      </c>
      <c r="C24" s="18">
        <v>107.626</v>
      </c>
      <c r="D24" s="18">
        <v>-0.67</v>
      </c>
      <c r="E24" s="18" t="s">
        <v>300</v>
      </c>
    </row>
    <row r="25" spans="1:5">
      <c r="A25" s="18">
        <v>1922</v>
      </c>
      <c r="B25" s="18" t="s">
        <v>299</v>
      </c>
      <c r="C25" s="18">
        <v>109.254</v>
      </c>
      <c r="D25" s="18">
        <v>-0.5</v>
      </c>
      <c r="E25" s="18" t="s">
        <v>301</v>
      </c>
    </row>
    <row r="26" spans="1:5">
      <c r="A26" s="18">
        <v>1923</v>
      </c>
      <c r="B26" s="18" t="s">
        <v>299</v>
      </c>
      <c r="C26" s="18">
        <v>110.908</v>
      </c>
      <c r="D26" s="18">
        <v>-0.56000000000000005</v>
      </c>
      <c r="E26" s="18" t="s">
        <v>300</v>
      </c>
    </row>
    <row r="27" spans="1:5">
      <c r="A27" s="18">
        <v>1924</v>
      </c>
      <c r="B27" s="18" t="s">
        <v>299</v>
      </c>
      <c r="C27" s="18">
        <v>112.586</v>
      </c>
      <c r="D27" s="18">
        <v>-0.63</v>
      </c>
      <c r="E27" s="18" t="s">
        <v>300</v>
      </c>
    </row>
    <row r="28" spans="1:5">
      <c r="A28" s="18">
        <v>1925</v>
      </c>
      <c r="B28" s="18" t="s">
        <v>299</v>
      </c>
      <c r="C28" s="18">
        <v>114.29</v>
      </c>
      <c r="D28" s="18">
        <v>-0.43</v>
      </c>
      <c r="E28" s="18" t="s">
        <v>300</v>
      </c>
    </row>
    <row r="29" spans="1:5">
      <c r="A29" s="18">
        <v>1926</v>
      </c>
      <c r="B29" s="18" t="s">
        <v>299</v>
      </c>
      <c r="C29" s="18">
        <v>116.01900000000001</v>
      </c>
      <c r="D29" s="18">
        <v>-0.65</v>
      </c>
      <c r="E29" s="18" t="s">
        <v>300</v>
      </c>
    </row>
    <row r="30" spans="1:5">
      <c r="A30" s="18">
        <v>1927</v>
      </c>
      <c r="B30" s="18" t="s">
        <v>299</v>
      </c>
      <c r="C30" s="18">
        <v>117.77500000000001</v>
      </c>
      <c r="D30" s="18">
        <v>-0.94</v>
      </c>
      <c r="E30" s="18" t="s">
        <v>301</v>
      </c>
    </row>
    <row r="31" spans="1:5">
      <c r="A31" s="18">
        <v>1928</v>
      </c>
      <c r="B31" s="18" t="s">
        <v>299</v>
      </c>
      <c r="C31" s="18">
        <v>119.557</v>
      </c>
      <c r="D31" s="18">
        <v>-0.66</v>
      </c>
      <c r="E31" s="18" t="s">
        <v>300</v>
      </c>
    </row>
    <row r="32" spans="1:5">
      <c r="A32" s="18">
        <v>1929</v>
      </c>
      <c r="B32" s="18" t="s">
        <v>299</v>
      </c>
      <c r="C32" s="18">
        <v>121.366</v>
      </c>
      <c r="D32" s="18">
        <v>-0.48</v>
      </c>
      <c r="E32" s="18" t="s">
        <v>300</v>
      </c>
    </row>
    <row r="33" spans="1:5">
      <c r="A33" s="18">
        <v>1930</v>
      </c>
      <c r="B33" s="18">
        <v>92.2</v>
      </c>
      <c r="C33" s="18">
        <v>123.203</v>
      </c>
      <c r="D33" s="18">
        <v>-0.87</v>
      </c>
      <c r="E33" s="18" t="s">
        <v>300</v>
      </c>
    </row>
    <row r="34" spans="1:5">
      <c r="A34" s="18">
        <v>1931</v>
      </c>
      <c r="B34" s="18">
        <v>77.400000000000006</v>
      </c>
      <c r="C34" s="18">
        <v>124.071</v>
      </c>
      <c r="D34" s="18">
        <v>0.13</v>
      </c>
      <c r="E34" s="18" t="s">
        <v>300</v>
      </c>
    </row>
    <row r="35" spans="1:5">
      <c r="A35" s="18">
        <v>1932</v>
      </c>
      <c r="B35" s="18">
        <v>59.5</v>
      </c>
      <c r="C35" s="18">
        <v>124.94499999999999</v>
      </c>
      <c r="D35" s="18">
        <v>1.63</v>
      </c>
      <c r="E35" s="18" t="s">
        <v>301</v>
      </c>
    </row>
    <row r="36" spans="1:5">
      <c r="A36" s="18">
        <v>1933</v>
      </c>
      <c r="B36" s="18">
        <v>57.2</v>
      </c>
      <c r="C36" s="18">
        <v>125.825</v>
      </c>
      <c r="D36" s="18">
        <v>1.84</v>
      </c>
      <c r="E36" s="18" t="s">
        <v>300</v>
      </c>
    </row>
    <row r="37" spans="1:5">
      <c r="A37" s="18">
        <v>1934</v>
      </c>
      <c r="B37" s="18">
        <v>66.8</v>
      </c>
      <c r="C37" s="18">
        <v>126.712</v>
      </c>
      <c r="D37" s="18">
        <v>2.06</v>
      </c>
      <c r="E37" s="18" t="s">
        <v>301</v>
      </c>
    </row>
    <row r="38" spans="1:5">
      <c r="A38" s="18">
        <v>1935</v>
      </c>
      <c r="B38" s="18">
        <v>74.3</v>
      </c>
      <c r="C38" s="18">
        <v>127.605</v>
      </c>
      <c r="D38" s="18">
        <v>3.02</v>
      </c>
      <c r="E38" s="18" t="s">
        <v>300</v>
      </c>
    </row>
    <row r="39" spans="1:5">
      <c r="A39" s="18">
        <v>1936</v>
      </c>
      <c r="B39" s="18">
        <v>84.9</v>
      </c>
      <c r="C39" s="18">
        <v>128.50399999999999</v>
      </c>
      <c r="D39" s="18">
        <v>3.99</v>
      </c>
      <c r="E39" s="18" t="s">
        <v>301</v>
      </c>
    </row>
    <row r="40" spans="1:5">
      <c r="A40" s="18">
        <v>1937</v>
      </c>
      <c r="B40" s="18">
        <v>93</v>
      </c>
      <c r="C40" s="18">
        <v>129.41</v>
      </c>
      <c r="D40" s="18">
        <v>2.61</v>
      </c>
      <c r="E40" s="18" t="s">
        <v>300</v>
      </c>
    </row>
    <row r="41" spans="1:5">
      <c r="A41" s="18">
        <v>1938</v>
      </c>
      <c r="B41" s="18">
        <v>87.4</v>
      </c>
      <c r="C41" s="18">
        <v>130.321</v>
      </c>
      <c r="D41" s="18">
        <v>1.22</v>
      </c>
      <c r="E41" s="18" t="s">
        <v>301</v>
      </c>
    </row>
    <row r="42" spans="1:5">
      <c r="A42" s="18">
        <v>1939</v>
      </c>
      <c r="B42" s="18">
        <v>93.5</v>
      </c>
      <c r="C42" s="18">
        <v>131.24</v>
      </c>
      <c r="D42" s="18">
        <v>2.14</v>
      </c>
      <c r="E42" s="18" t="s">
        <v>300</v>
      </c>
    </row>
    <row r="43" spans="1:5">
      <c r="A43" s="18">
        <v>1940</v>
      </c>
      <c r="B43" s="18">
        <v>102.9</v>
      </c>
      <c r="C43" s="18">
        <v>132.16499999999999</v>
      </c>
      <c r="D43" s="18">
        <v>3.51</v>
      </c>
      <c r="E43" s="18" t="s">
        <v>301</v>
      </c>
    </row>
    <row r="44" spans="1:5">
      <c r="A44" s="18">
        <v>1941</v>
      </c>
      <c r="B44" s="18">
        <v>129.4</v>
      </c>
      <c r="C44" s="18">
        <v>133.96600000000001</v>
      </c>
      <c r="D44" s="18">
        <v>5.45</v>
      </c>
      <c r="E44" s="18" t="s">
        <v>300</v>
      </c>
    </row>
    <row r="45" spans="1:5">
      <c r="A45" s="18">
        <v>1942</v>
      </c>
      <c r="B45" s="18">
        <v>166</v>
      </c>
      <c r="C45" s="18">
        <v>135.792</v>
      </c>
      <c r="D45" s="18">
        <v>20.92</v>
      </c>
      <c r="E45" s="18" t="s">
        <v>301</v>
      </c>
    </row>
    <row r="46" spans="1:5">
      <c r="A46" s="18">
        <v>1943</v>
      </c>
      <c r="B46" s="18">
        <v>203.1</v>
      </c>
      <c r="C46" s="18">
        <v>137.643</v>
      </c>
      <c r="D46" s="18">
        <v>58.98</v>
      </c>
      <c r="E46" s="18" t="s">
        <v>300</v>
      </c>
    </row>
    <row r="47" spans="1:5">
      <c r="A47" s="18">
        <v>1944</v>
      </c>
      <c r="B47" s="18">
        <v>224.6</v>
      </c>
      <c r="C47" s="18">
        <v>139.51900000000001</v>
      </c>
      <c r="D47" s="18">
        <v>56.77</v>
      </c>
      <c r="E47" s="18" t="s">
        <v>301</v>
      </c>
    </row>
    <row r="48" spans="1:5">
      <c r="A48" s="18">
        <v>1945</v>
      </c>
      <c r="B48" s="18">
        <v>228.2</v>
      </c>
      <c r="C48" s="18">
        <v>141.42099999999999</v>
      </c>
      <c r="D48" s="18">
        <v>61.72</v>
      </c>
      <c r="E48" s="18" t="s">
        <v>300</v>
      </c>
    </row>
    <row r="49" spans="1:5">
      <c r="A49" s="18">
        <v>1946</v>
      </c>
      <c r="B49" s="18">
        <v>227.8</v>
      </c>
      <c r="C49" s="18">
        <v>143.34899999999999</v>
      </c>
      <c r="D49" s="18">
        <v>27.24</v>
      </c>
      <c r="E49" s="18" t="s">
        <v>301</v>
      </c>
    </row>
    <row r="50" spans="1:5">
      <c r="A50" s="18">
        <v>1947</v>
      </c>
      <c r="B50" s="18">
        <v>249.9</v>
      </c>
      <c r="C50" s="18">
        <v>145.303</v>
      </c>
      <c r="D50" s="18">
        <v>2.89</v>
      </c>
      <c r="E50" s="18" t="s">
        <v>300</v>
      </c>
    </row>
    <row r="51" spans="1:5">
      <c r="A51" s="18">
        <v>1948</v>
      </c>
      <c r="B51" s="18">
        <v>274.8</v>
      </c>
      <c r="C51" s="18">
        <v>147.28299999999999</v>
      </c>
      <c r="D51" s="18">
        <v>-5.97</v>
      </c>
      <c r="E51" s="18" t="s">
        <v>301</v>
      </c>
    </row>
    <row r="52" spans="1:5">
      <c r="A52" s="18">
        <v>1949</v>
      </c>
      <c r="B52" s="18">
        <v>272.8</v>
      </c>
      <c r="C52" s="18">
        <v>149.291</v>
      </c>
      <c r="D52" s="18">
        <v>0.78</v>
      </c>
      <c r="E52" s="18" t="s">
        <v>300</v>
      </c>
    </row>
    <row r="53" spans="1:5">
      <c r="A53" s="18">
        <v>1950</v>
      </c>
      <c r="B53" s="18">
        <v>300.2</v>
      </c>
      <c r="C53" s="18">
        <v>151.32599999999999</v>
      </c>
      <c r="D53" s="18">
        <v>5.36</v>
      </c>
      <c r="E53" s="18" t="s">
        <v>301</v>
      </c>
    </row>
    <row r="54" spans="1:5">
      <c r="A54" s="18">
        <v>1951</v>
      </c>
      <c r="B54" s="18">
        <v>347.3</v>
      </c>
      <c r="C54" s="18">
        <v>153.917</v>
      </c>
      <c r="D54" s="18">
        <v>-2.68</v>
      </c>
      <c r="E54" s="18" t="s">
        <v>301</v>
      </c>
    </row>
    <row r="55" spans="1:5">
      <c r="A55" s="18">
        <v>1952</v>
      </c>
      <c r="B55" s="18">
        <v>367.7</v>
      </c>
      <c r="C55" s="18">
        <v>156.55199999999999</v>
      </c>
      <c r="D55" s="18">
        <v>5.4</v>
      </c>
      <c r="E55" s="18" t="s">
        <v>301</v>
      </c>
    </row>
    <row r="56" spans="1:5">
      <c r="A56" s="18">
        <v>1953</v>
      </c>
      <c r="B56" s="18">
        <v>389.7</v>
      </c>
      <c r="C56" s="18">
        <v>159.232</v>
      </c>
      <c r="D56" s="18">
        <v>10.38</v>
      </c>
      <c r="E56" s="18" t="s">
        <v>301</v>
      </c>
    </row>
    <row r="57" spans="1:5">
      <c r="A57" s="18">
        <v>1954</v>
      </c>
      <c r="B57" s="18">
        <v>391.1</v>
      </c>
      <c r="C57" s="18">
        <v>161.958</v>
      </c>
      <c r="D57" s="18">
        <v>7.99</v>
      </c>
      <c r="E57" s="18" t="s">
        <v>301</v>
      </c>
    </row>
    <row r="58" spans="1:5">
      <c r="A58" s="18">
        <v>1955</v>
      </c>
      <c r="B58" s="18">
        <v>426.2</v>
      </c>
      <c r="C58" s="18">
        <v>164.73099999999999</v>
      </c>
      <c r="D58" s="18">
        <v>7.99</v>
      </c>
      <c r="E58" s="18" t="s">
        <v>301</v>
      </c>
    </row>
    <row r="59" spans="1:5">
      <c r="A59" s="18">
        <v>1956</v>
      </c>
      <c r="B59" s="18">
        <v>450.1</v>
      </c>
      <c r="C59" s="18">
        <v>167.55099999999999</v>
      </c>
      <c r="D59" s="18">
        <v>1.4</v>
      </c>
      <c r="E59" s="18" t="s">
        <v>301</v>
      </c>
    </row>
    <row r="60" spans="1:5">
      <c r="A60" s="18">
        <v>1957</v>
      </c>
      <c r="B60" s="18">
        <v>474.9</v>
      </c>
      <c r="C60" s="18">
        <v>170.42</v>
      </c>
      <c r="D60" s="18">
        <v>1.79</v>
      </c>
      <c r="E60" s="18" t="s">
        <v>301</v>
      </c>
    </row>
    <row r="61" spans="1:5">
      <c r="A61" s="18">
        <v>1958</v>
      </c>
      <c r="B61" s="18">
        <v>482</v>
      </c>
      <c r="C61" s="18">
        <v>173.33699999999999</v>
      </c>
      <c r="D61" s="18">
        <v>6.42</v>
      </c>
      <c r="E61" s="18" t="s">
        <v>301</v>
      </c>
    </row>
    <row r="62" spans="1:5">
      <c r="A62" s="18">
        <v>1959</v>
      </c>
      <c r="B62" s="18">
        <v>522.5</v>
      </c>
      <c r="C62" s="18">
        <v>176.30500000000001</v>
      </c>
      <c r="D62" s="18">
        <v>14.28</v>
      </c>
      <c r="E62" s="18" t="s">
        <v>301</v>
      </c>
    </row>
    <row r="63" spans="1:5">
      <c r="A63" s="18">
        <v>1960</v>
      </c>
      <c r="B63" s="18">
        <v>543.29999999999995</v>
      </c>
      <c r="C63" s="18">
        <v>179.32300000000001</v>
      </c>
      <c r="D63" s="18">
        <v>4.79</v>
      </c>
      <c r="E63" s="18" t="s">
        <v>301</v>
      </c>
    </row>
    <row r="64" spans="1:5">
      <c r="A64" s="18">
        <v>1961</v>
      </c>
      <c r="B64" s="18">
        <v>563.29999999999995</v>
      </c>
      <c r="C64" s="18">
        <v>181.58799999999999</v>
      </c>
      <c r="D64" s="18">
        <v>10.48</v>
      </c>
      <c r="E64" s="18" t="s">
        <v>301</v>
      </c>
    </row>
    <row r="65" spans="1:5">
      <c r="A65" s="18">
        <v>1962</v>
      </c>
      <c r="B65" s="18">
        <v>605.1</v>
      </c>
      <c r="C65" s="18">
        <v>183.881</v>
      </c>
      <c r="D65" s="18">
        <v>7.15</v>
      </c>
      <c r="E65" s="18" t="s">
        <v>301</v>
      </c>
    </row>
    <row r="66" spans="1:5">
      <c r="A66" s="18">
        <v>1963</v>
      </c>
      <c r="B66" s="18">
        <v>638.6</v>
      </c>
      <c r="C66" s="18">
        <v>186.20400000000001</v>
      </c>
      <c r="D66" s="18">
        <v>4.76</v>
      </c>
      <c r="E66" s="18" t="s">
        <v>301</v>
      </c>
    </row>
    <row r="67" spans="1:5">
      <c r="A67" s="18">
        <v>1964</v>
      </c>
      <c r="B67" s="18">
        <v>685.8</v>
      </c>
      <c r="C67" s="18">
        <v>188.55500000000001</v>
      </c>
      <c r="D67" s="18">
        <v>5.92</v>
      </c>
      <c r="E67" s="18" t="s">
        <v>301</v>
      </c>
    </row>
    <row r="68" spans="1:5">
      <c r="A68" s="18">
        <v>1965</v>
      </c>
      <c r="B68" s="18">
        <v>743.7</v>
      </c>
      <c r="C68" s="18">
        <v>190.93700000000001</v>
      </c>
      <c r="D68" s="18">
        <v>1.41</v>
      </c>
      <c r="E68" s="18" t="s">
        <v>301</v>
      </c>
    </row>
    <row r="69" spans="1:5">
      <c r="A69" s="18">
        <v>1966</v>
      </c>
      <c r="B69" s="18">
        <v>815</v>
      </c>
      <c r="C69" s="18">
        <v>193.34800000000001</v>
      </c>
      <c r="D69" s="18">
        <v>3.7</v>
      </c>
      <c r="E69" s="18" t="s">
        <v>301</v>
      </c>
    </row>
    <row r="70" spans="1:5">
      <c r="A70" s="18">
        <v>1967</v>
      </c>
      <c r="B70" s="18">
        <v>861.7</v>
      </c>
      <c r="C70" s="18">
        <v>195.79</v>
      </c>
      <c r="D70" s="18">
        <v>8.64</v>
      </c>
      <c r="E70" s="18" t="s">
        <v>301</v>
      </c>
    </row>
    <row r="71" spans="1:5">
      <c r="A71" s="18">
        <v>1968</v>
      </c>
      <c r="B71" s="18">
        <v>942.5</v>
      </c>
      <c r="C71" s="18">
        <v>198.26300000000001</v>
      </c>
      <c r="D71" s="18">
        <v>25.16</v>
      </c>
      <c r="E71" s="18" t="s">
        <v>301</v>
      </c>
    </row>
    <row r="72" spans="1:5">
      <c r="A72" s="18">
        <v>1969</v>
      </c>
      <c r="B72" s="18">
        <v>1019.9</v>
      </c>
      <c r="C72" s="18">
        <v>200.76599999999999</v>
      </c>
      <c r="D72" s="18">
        <v>-3.24</v>
      </c>
      <c r="E72" s="18" t="s">
        <v>301</v>
      </c>
    </row>
    <row r="73" spans="1:5">
      <c r="A73" s="18">
        <v>1970</v>
      </c>
      <c r="B73" s="18">
        <v>1075.9000000000001</v>
      </c>
      <c r="C73" s="18">
        <v>203.30199999999999</v>
      </c>
      <c r="D73" s="18">
        <v>2.84</v>
      </c>
      <c r="E73" s="18" t="s">
        <v>301</v>
      </c>
    </row>
    <row r="74" spans="1:5">
      <c r="A74" s="18">
        <v>1971</v>
      </c>
      <c r="B74" s="18">
        <v>1167.8</v>
      </c>
      <c r="C74" s="18">
        <v>205.51499999999999</v>
      </c>
      <c r="D74" s="18">
        <v>23.03</v>
      </c>
      <c r="E74" s="18" t="s">
        <v>301</v>
      </c>
    </row>
    <row r="75" spans="1:5">
      <c r="A75" s="18">
        <v>1972</v>
      </c>
      <c r="B75" s="18">
        <v>1282.4000000000001</v>
      </c>
      <c r="C75" s="18">
        <v>207.75200000000001</v>
      </c>
      <c r="D75" s="18">
        <v>23.37</v>
      </c>
      <c r="E75" s="18" t="s">
        <v>301</v>
      </c>
    </row>
    <row r="76" spans="1:5">
      <c r="A76" s="18">
        <v>1973</v>
      </c>
      <c r="B76" s="18">
        <v>1428.5</v>
      </c>
      <c r="C76" s="18">
        <v>210.01300000000001</v>
      </c>
      <c r="D76" s="18">
        <v>14.91</v>
      </c>
      <c r="E76" s="18" t="s">
        <v>301</v>
      </c>
    </row>
    <row r="77" spans="1:5">
      <c r="A77" s="18">
        <v>1974</v>
      </c>
      <c r="B77" s="18">
        <v>1548.8</v>
      </c>
      <c r="C77" s="18">
        <v>212.29900000000001</v>
      </c>
      <c r="D77" s="18">
        <v>6.13</v>
      </c>
      <c r="E77" s="18" t="s">
        <v>301</v>
      </c>
    </row>
    <row r="78" spans="1:5">
      <c r="A78" s="18">
        <v>1975</v>
      </c>
      <c r="B78" s="18">
        <v>1688.9</v>
      </c>
      <c r="C78" s="18">
        <v>214.60900000000001</v>
      </c>
      <c r="D78" s="18">
        <v>53.24</v>
      </c>
      <c r="E78" s="18" t="s">
        <v>301</v>
      </c>
    </row>
    <row r="79" spans="1:5">
      <c r="A79" s="18">
        <v>1976</v>
      </c>
      <c r="B79" s="18">
        <v>1877.6</v>
      </c>
      <c r="C79" s="18">
        <v>216.94499999999999</v>
      </c>
      <c r="D79" s="18">
        <v>73.73</v>
      </c>
      <c r="E79" s="18" t="s">
        <v>301</v>
      </c>
    </row>
    <row r="80" spans="1:5">
      <c r="A80" s="18">
        <v>1977</v>
      </c>
      <c r="B80" s="18">
        <v>2086</v>
      </c>
      <c r="C80" s="18">
        <v>219.30699999999999</v>
      </c>
      <c r="D80" s="18">
        <v>53.66</v>
      </c>
      <c r="E80" s="18" t="s">
        <v>301</v>
      </c>
    </row>
    <row r="81" spans="1:5">
      <c r="A81" s="18">
        <v>1978</v>
      </c>
      <c r="B81" s="18">
        <v>2356.6</v>
      </c>
      <c r="C81" s="18">
        <v>221.69399999999999</v>
      </c>
      <c r="D81" s="18">
        <v>59.19</v>
      </c>
      <c r="E81" s="18" t="s">
        <v>301</v>
      </c>
    </row>
    <row r="82" spans="1:5">
      <c r="A82" s="18">
        <v>1979</v>
      </c>
      <c r="B82" s="18">
        <v>2632.1</v>
      </c>
      <c r="C82" s="18">
        <v>224.107</v>
      </c>
      <c r="D82" s="18">
        <v>40.729999999999997</v>
      </c>
      <c r="E82" s="18" t="s">
        <v>301</v>
      </c>
    </row>
    <row r="83" spans="1:5">
      <c r="A83" s="18">
        <v>1980</v>
      </c>
      <c r="B83" s="18">
        <v>2862.5</v>
      </c>
      <c r="C83" s="18">
        <v>226.54599999999999</v>
      </c>
      <c r="D83" s="18">
        <v>73.83</v>
      </c>
      <c r="E83" s="18" t="s">
        <v>301</v>
      </c>
    </row>
    <row r="84" spans="1:5">
      <c r="A84" s="18">
        <v>1981</v>
      </c>
      <c r="B84" s="18">
        <v>3210.9</v>
      </c>
      <c r="C84" s="18">
        <v>228.67</v>
      </c>
      <c r="D84" s="18">
        <v>78.97</v>
      </c>
      <c r="E84" s="18" t="s">
        <v>301</v>
      </c>
    </row>
    <row r="85" spans="1:5">
      <c r="A85" s="18">
        <v>1982</v>
      </c>
      <c r="B85" s="18">
        <v>3345</v>
      </c>
      <c r="C85" s="18">
        <v>230.815</v>
      </c>
      <c r="D85" s="18">
        <v>127.98</v>
      </c>
      <c r="E85" s="18" t="s">
        <v>301</v>
      </c>
    </row>
    <row r="86" spans="1:5">
      <c r="A86" s="18">
        <v>1983</v>
      </c>
      <c r="B86" s="18">
        <v>3638.1</v>
      </c>
      <c r="C86" s="18">
        <v>232.97900000000001</v>
      </c>
      <c r="D86" s="18">
        <v>207.8</v>
      </c>
      <c r="E86" s="18" t="s">
        <v>301</v>
      </c>
    </row>
    <row r="87" spans="1:5">
      <c r="A87" s="18">
        <v>1984</v>
      </c>
      <c r="B87" s="18">
        <v>4040.7</v>
      </c>
      <c r="C87" s="18">
        <v>235.16399999999999</v>
      </c>
      <c r="D87" s="18">
        <v>185.37</v>
      </c>
      <c r="E87" s="18" t="s">
        <v>301</v>
      </c>
    </row>
    <row r="88" spans="1:5">
      <c r="A88" s="18">
        <v>1985</v>
      </c>
      <c r="B88" s="18">
        <v>4346.7</v>
      </c>
      <c r="C88" s="18">
        <v>237.369</v>
      </c>
      <c r="D88" s="18">
        <v>212.31</v>
      </c>
      <c r="E88" s="18" t="s">
        <v>301</v>
      </c>
    </row>
    <row r="89" spans="1:5">
      <c r="A89" s="18">
        <v>1986</v>
      </c>
      <c r="B89" s="18">
        <v>4590.1000000000004</v>
      </c>
      <c r="C89" s="18">
        <v>239.595</v>
      </c>
      <c r="D89" s="18">
        <v>221.23</v>
      </c>
      <c r="E89" s="18" t="s">
        <v>301</v>
      </c>
    </row>
    <row r="90" spans="1:5">
      <c r="A90" s="18">
        <v>1987</v>
      </c>
      <c r="B90" s="18">
        <v>4870.2</v>
      </c>
      <c r="C90" s="18">
        <v>241.84200000000001</v>
      </c>
      <c r="D90" s="18">
        <v>149.72999999999999</v>
      </c>
      <c r="E90" s="18" t="s">
        <v>301</v>
      </c>
    </row>
    <row r="91" spans="1:5">
      <c r="A91" s="18">
        <v>1988</v>
      </c>
      <c r="B91" s="18">
        <v>5252.6</v>
      </c>
      <c r="C91" s="18">
        <v>244.11</v>
      </c>
      <c r="D91" s="18">
        <v>155.18</v>
      </c>
      <c r="E91" s="18" t="s">
        <v>301</v>
      </c>
    </row>
    <row r="92" spans="1:5">
      <c r="A92" s="18">
        <v>1989</v>
      </c>
      <c r="B92" s="18">
        <v>5657.7</v>
      </c>
      <c r="C92" s="18">
        <v>246.399</v>
      </c>
      <c r="D92" s="18">
        <v>152.63999999999999</v>
      </c>
      <c r="E92" s="18" t="s">
        <v>301</v>
      </c>
    </row>
    <row r="93" spans="1:5">
      <c r="A93" s="18">
        <v>1990</v>
      </c>
      <c r="B93" s="18">
        <v>5979.6</v>
      </c>
      <c r="C93" s="18">
        <v>248.71</v>
      </c>
      <c r="D93" s="18">
        <v>221.03</v>
      </c>
      <c r="E93" s="18" t="s">
        <v>301</v>
      </c>
    </row>
    <row r="94" spans="1:5">
      <c r="A94" s="18">
        <v>1991</v>
      </c>
      <c r="B94" s="18">
        <v>6174</v>
      </c>
      <c r="C94" s="18">
        <v>251.80199999999999</v>
      </c>
      <c r="D94" s="18">
        <v>269.24</v>
      </c>
      <c r="E94" s="18" t="s">
        <v>301</v>
      </c>
    </row>
    <row r="95" spans="1:5">
      <c r="A95" s="18">
        <v>1992</v>
      </c>
      <c r="B95" s="18">
        <v>6539.3</v>
      </c>
      <c r="C95" s="18">
        <v>254.93299999999999</v>
      </c>
      <c r="D95" s="18">
        <v>290.32</v>
      </c>
      <c r="E95" s="18" t="s">
        <v>301</v>
      </c>
    </row>
    <row r="96" spans="1:5">
      <c r="A96" s="18">
        <v>1993</v>
      </c>
      <c r="B96" s="18">
        <v>6878.7</v>
      </c>
      <c r="C96" s="18">
        <v>258.10300000000001</v>
      </c>
      <c r="D96" s="18">
        <v>255.05</v>
      </c>
      <c r="E96" s="18" t="s">
        <v>301</v>
      </c>
    </row>
    <row r="97" spans="1:5">
      <c r="A97" s="18">
        <v>1994</v>
      </c>
      <c r="B97" s="18">
        <v>7308.7</v>
      </c>
      <c r="C97" s="18">
        <v>261.31200000000001</v>
      </c>
      <c r="D97" s="18">
        <v>203.18</v>
      </c>
      <c r="E97" s="18" t="s">
        <v>301</v>
      </c>
    </row>
    <row r="98" spans="1:5">
      <c r="A98" s="18">
        <v>1995</v>
      </c>
      <c r="B98" s="18">
        <v>7664</v>
      </c>
      <c r="C98" s="18">
        <v>264.56099999999998</v>
      </c>
      <c r="D98" s="18">
        <v>163.95</v>
      </c>
      <c r="E98" s="18" t="s">
        <v>301</v>
      </c>
    </row>
    <row r="99" spans="1:5">
      <c r="A99" s="18">
        <v>1996</v>
      </c>
      <c r="B99" s="18">
        <v>8100.2</v>
      </c>
      <c r="C99" s="18">
        <v>267.85000000000002</v>
      </c>
      <c r="D99" s="18">
        <v>107.43</v>
      </c>
      <c r="E99" s="18" t="s">
        <v>301</v>
      </c>
    </row>
    <row r="100" spans="1:5">
      <c r="A100" s="18">
        <v>1997</v>
      </c>
      <c r="B100" s="18">
        <v>8608.5</v>
      </c>
      <c r="C100" s="18">
        <v>271.18</v>
      </c>
      <c r="D100" s="18">
        <v>21.89</v>
      </c>
      <c r="E100" s="18" t="s">
        <v>301</v>
      </c>
    </row>
    <row r="101" spans="1:5">
      <c r="A101" s="18">
        <v>1998</v>
      </c>
      <c r="B101" s="18">
        <v>9089.1</v>
      </c>
      <c r="C101" s="18">
        <v>274.55200000000002</v>
      </c>
      <c r="D101" s="18">
        <v>-69.27</v>
      </c>
      <c r="E101" s="18" t="s">
        <v>301</v>
      </c>
    </row>
    <row r="102" spans="1:5">
      <c r="A102" s="18">
        <v>1999</v>
      </c>
      <c r="B102" s="18">
        <v>9665.7000000000007</v>
      </c>
      <c r="C102" s="18">
        <v>277.96600000000001</v>
      </c>
      <c r="D102" s="18">
        <v>-125.61</v>
      </c>
      <c r="E102" s="18" t="s">
        <v>301</v>
      </c>
    </row>
    <row r="103" spans="1:5">
      <c r="A103" s="18">
        <v>2000</v>
      </c>
      <c r="B103" s="18">
        <v>10289.700000000001</v>
      </c>
      <c r="C103" s="18">
        <v>281.42200000000003</v>
      </c>
      <c r="D103" s="18">
        <v>-236.24</v>
      </c>
      <c r="E103" s="18" t="s">
        <v>301</v>
      </c>
    </row>
    <row r="104" spans="1:5">
      <c r="A104" s="18">
        <v>2001</v>
      </c>
      <c r="B104" s="18">
        <v>10625.3</v>
      </c>
      <c r="C104" s="18">
        <v>284.18400000000003</v>
      </c>
      <c r="D104" s="18">
        <v>-128.22999999999999</v>
      </c>
      <c r="E104" s="18" t="s">
        <v>301</v>
      </c>
    </row>
    <row r="105" spans="1:5">
      <c r="A105" s="18">
        <v>2002</v>
      </c>
      <c r="B105" s="18">
        <v>10980.2</v>
      </c>
      <c r="C105" s="18">
        <v>286.97399999999999</v>
      </c>
      <c r="D105" s="18">
        <v>157.75</v>
      </c>
      <c r="E105" s="18" t="s">
        <v>301</v>
      </c>
    </row>
    <row r="106" spans="1:5">
      <c r="A106" s="18">
        <v>2003</v>
      </c>
      <c r="B106" s="18">
        <v>11512.2</v>
      </c>
      <c r="C106" s="18">
        <v>289.79000000000002</v>
      </c>
      <c r="D106" s="18">
        <v>377.59</v>
      </c>
      <c r="E106" s="18" t="s">
        <v>301</v>
      </c>
    </row>
    <row r="107" spans="1:5">
      <c r="A107" s="18">
        <v>2004</v>
      </c>
      <c r="B107" s="18">
        <v>12277</v>
      </c>
      <c r="C107" s="18">
        <v>292.63499999999999</v>
      </c>
      <c r="D107" s="18">
        <v>412.73</v>
      </c>
      <c r="E107" s="18" t="s">
        <v>301</v>
      </c>
    </row>
    <row r="108" spans="1:5">
      <c r="A108" s="18">
        <v>2005</v>
      </c>
      <c r="B108" s="18">
        <v>13095.4</v>
      </c>
      <c r="C108" s="18">
        <v>295.50700000000001</v>
      </c>
      <c r="D108" s="18">
        <v>318.35000000000002</v>
      </c>
      <c r="E108" s="18" t="s">
        <v>301</v>
      </c>
    </row>
    <row r="109" spans="1:5">
      <c r="A109" s="18">
        <v>2006</v>
      </c>
      <c r="B109" s="18">
        <v>13857.9</v>
      </c>
      <c r="C109" s="18">
        <v>298.14499999999998</v>
      </c>
      <c r="D109" s="18">
        <v>248.18</v>
      </c>
      <c r="E109" s="18" t="s">
        <v>301</v>
      </c>
    </row>
    <row r="110" spans="1:5">
      <c r="A110" s="18">
        <v>2007</v>
      </c>
      <c r="B110" s="18">
        <v>14480.3</v>
      </c>
      <c r="C110" s="18">
        <v>300.80700000000002</v>
      </c>
      <c r="D110" s="18">
        <v>160.71</v>
      </c>
      <c r="E110" s="18" t="s">
        <v>301</v>
      </c>
    </row>
    <row r="111" spans="1:5">
      <c r="A111" s="18">
        <v>2008</v>
      </c>
      <c r="B111" s="18">
        <v>14720.3</v>
      </c>
      <c r="C111" s="18">
        <v>303.49200000000002</v>
      </c>
      <c r="D111" s="18">
        <v>458.55</v>
      </c>
      <c r="E111" s="18" t="s">
        <v>301</v>
      </c>
    </row>
    <row r="112" spans="1:5">
      <c r="A112" s="18">
        <v>2009</v>
      </c>
      <c r="B112" s="18">
        <v>14417.9</v>
      </c>
      <c r="C112" s="18">
        <v>306.202</v>
      </c>
      <c r="D112" s="18">
        <v>1841.19</v>
      </c>
      <c r="E112" s="18" t="s">
        <v>730</v>
      </c>
    </row>
    <row r="113" spans="1:5">
      <c r="A113" s="18">
        <v>2010</v>
      </c>
      <c r="B113" s="18">
        <v>14958.3</v>
      </c>
      <c r="C113" s="18">
        <v>308.93599999999998</v>
      </c>
      <c r="D113" s="18">
        <v>1258.44</v>
      </c>
      <c r="E113" s="18" t="s">
        <v>730</v>
      </c>
    </row>
    <row r="114" spans="1:5">
      <c r="A114" s="18">
        <v>2011</v>
      </c>
      <c r="B114" s="18">
        <v>15533.8</v>
      </c>
      <c r="C114" s="18">
        <v>311.57600000000002</v>
      </c>
      <c r="D114" s="18">
        <v>929.41</v>
      </c>
      <c r="E114" s="18" t="s">
        <v>730</v>
      </c>
    </row>
    <row r="115" spans="1:5">
      <c r="A115" s="18">
        <v>2012</v>
      </c>
      <c r="B115" s="18">
        <v>16244.6</v>
      </c>
      <c r="C115" s="18">
        <v>314.23899999999998</v>
      </c>
      <c r="D115" s="18">
        <v>557.41999999999996</v>
      </c>
      <c r="E115" s="18" t="s">
        <v>730</v>
      </c>
    </row>
    <row r="116" spans="1:5">
      <c r="A116" s="18">
        <v>2013</v>
      </c>
      <c r="B116" s="18">
        <v>16797.5</v>
      </c>
      <c r="C116" s="18">
        <v>316.92500000000001</v>
      </c>
      <c r="D116" s="18">
        <v>512.32000000000005</v>
      </c>
      <c r="E116" s="18" t="s">
        <v>730</v>
      </c>
    </row>
    <row r="117" spans="1:5">
      <c r="A117" s="18">
        <v>2014</v>
      </c>
      <c r="B117" s="18">
        <v>17332.3</v>
      </c>
      <c r="C117" s="18">
        <v>319.63400000000001</v>
      </c>
      <c r="D117" s="18">
        <v>535.9</v>
      </c>
      <c r="E117" s="18" t="s">
        <v>730</v>
      </c>
    </row>
    <row r="118" spans="1:5">
      <c r="A118" s="18">
        <v>2015</v>
      </c>
      <c r="B118" s="18">
        <v>18219.400000000001</v>
      </c>
      <c r="C118" s="18">
        <v>322.36599999999999</v>
      </c>
      <c r="D118" s="18">
        <v>0</v>
      </c>
    </row>
    <row r="119" spans="1:5">
      <c r="A119" s="18">
        <v>2016</v>
      </c>
      <c r="B119" s="18">
        <v>19180.599999999999</v>
      </c>
      <c r="C119" s="18">
        <v>325.01</v>
      </c>
      <c r="D119" s="18">
        <v>0</v>
      </c>
    </row>
    <row r="120" spans="1:5">
      <c r="A120" s="18">
        <v>2017</v>
      </c>
      <c r="B120" s="18">
        <v>20199.400000000001</v>
      </c>
      <c r="C120" s="18">
        <v>327.67599999999999</v>
      </c>
      <c r="D120" s="18">
        <v>0</v>
      </c>
    </row>
    <row r="121" spans="1:5">
      <c r="A121" s="18">
        <v>2018</v>
      </c>
      <c r="B121" s="18">
        <v>21216.3</v>
      </c>
      <c r="C121" s="18">
        <v>330.363</v>
      </c>
      <c r="D121" s="18">
        <v>0</v>
      </c>
    </row>
    <row r="122" spans="1:5">
      <c r="A122" s="18">
        <v>2019</v>
      </c>
      <c r="B122" s="18">
        <v>22196.1</v>
      </c>
      <c r="C122" s="18">
        <v>333.07299999999998</v>
      </c>
      <c r="D122" s="18">
        <v>0</v>
      </c>
    </row>
    <row r="123" spans="1:5">
      <c r="A123" s="18"/>
    </row>
    <row r="124" spans="1:5">
      <c r="A124" s="18" t="s">
        <v>302</v>
      </c>
    </row>
    <row r="125" spans="1:5">
      <c r="A125" s="18" t="s">
        <v>304</v>
      </c>
    </row>
    <row r="126" spans="1:5">
      <c r="A126" s="18" t="s">
        <v>303</v>
      </c>
    </row>
    <row r="127" spans="1:5">
      <c r="A127" s="18" t="s">
        <v>735</v>
      </c>
    </row>
    <row r="128" spans="1:5">
      <c r="A128" s="18" t="s">
        <v>731</v>
      </c>
    </row>
    <row r="129" spans="1:3">
      <c r="A129" s="18" t="s">
        <v>306</v>
      </c>
      <c r="B129" s="18" t="s">
        <v>307</v>
      </c>
    </row>
    <row r="130" spans="1:3">
      <c r="A130" s="18" t="s">
        <v>308</v>
      </c>
      <c r="B130" s="18" t="s">
        <v>309</v>
      </c>
    </row>
    <row r="131" spans="1:3">
      <c r="A131" s="18" t="s">
        <v>732</v>
      </c>
      <c r="B131" s="18" t="s">
        <v>733</v>
      </c>
    </row>
    <row r="132" spans="1:3" ht="45">
      <c r="A132" s="49" t="s">
        <v>736</v>
      </c>
    </row>
    <row r="133" spans="1:3">
      <c r="A133" s="18" t="s">
        <v>306</v>
      </c>
      <c r="B133" s="18" t="s">
        <v>307</v>
      </c>
    </row>
    <row r="134" spans="1:3">
      <c r="A134" s="27" t="s">
        <v>737</v>
      </c>
      <c r="B134" s="18">
        <v>5.0999999999999996</v>
      </c>
      <c r="C134" s="18" t="s">
        <v>310</v>
      </c>
    </row>
    <row r="135" spans="1:3">
      <c r="A135" s="18" t="s">
        <v>311</v>
      </c>
    </row>
    <row r="136" spans="1:3">
      <c r="A136" s="18" t="s">
        <v>312</v>
      </c>
    </row>
    <row r="137" spans="1:3">
      <c r="A137" s="18"/>
    </row>
    <row r="138" spans="1:3">
      <c r="A138" s="18"/>
    </row>
    <row r="139" spans="1:3">
      <c r="A139" s="18"/>
      <c r="C139" s="18">
        <f>MAX(C3:C122)</f>
        <v>333.07299999999998</v>
      </c>
    </row>
    <row r="140" spans="1:3">
      <c r="A140" s="18"/>
    </row>
    <row r="141" spans="1:3">
      <c r="A141" s="18"/>
    </row>
    <row r="142" spans="1:3">
      <c r="A142" s="18"/>
    </row>
    <row r="143" spans="1:3">
      <c r="A143" s="18"/>
    </row>
    <row r="144" spans="1:3">
      <c r="A144" s="18"/>
    </row>
    <row r="145" spans="1:1">
      <c r="A145" s="18"/>
    </row>
    <row r="146" spans="1:1">
      <c r="A146" s="18"/>
    </row>
    <row r="147" spans="1:1">
      <c r="A147" s="18"/>
    </row>
    <row r="148" spans="1:1">
      <c r="A148" s="18"/>
    </row>
    <row r="149" spans="1:1">
      <c r="A149" s="18"/>
    </row>
    <row r="150" spans="1:1">
      <c r="A150" s="18"/>
    </row>
    <row r="151" spans="1:1">
      <c r="A151" s="18"/>
    </row>
    <row r="152" spans="1:1">
      <c r="A152" s="18"/>
    </row>
    <row r="153" spans="1:1">
      <c r="A153" s="18"/>
    </row>
    <row r="154" spans="1:1">
      <c r="A154" s="18"/>
    </row>
    <row r="155" spans="1:1">
      <c r="A155" s="18"/>
    </row>
    <row r="156" spans="1:1">
      <c r="A156" s="18"/>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K848"/>
  <sheetViews>
    <sheetView workbookViewId="0"/>
  </sheetViews>
  <sheetFormatPr defaultRowHeight="15"/>
  <cols>
    <col min="1" max="1" width="14.85546875" style="18" customWidth="1"/>
    <col min="2" max="5" width="9.140625" style="18"/>
    <col min="6" max="6" width="15.7109375" style="18" customWidth="1"/>
    <col min="7" max="7" width="9.140625" style="18"/>
    <col min="8" max="8" width="9.7109375" style="17" bestFit="1" customWidth="1"/>
    <col min="9" max="16384" width="9.140625" style="18"/>
  </cols>
  <sheetData>
    <row r="1" spans="1:9">
      <c r="A1" s="18" t="s">
        <v>135</v>
      </c>
      <c r="B1" s="18" t="s">
        <v>401</v>
      </c>
      <c r="C1" s="18" t="s">
        <v>400</v>
      </c>
      <c r="D1" s="18" t="s">
        <v>399</v>
      </c>
      <c r="E1" s="18" t="s">
        <v>398</v>
      </c>
      <c r="F1" s="18" t="s">
        <v>397</v>
      </c>
      <c r="G1" s="18" t="s">
        <v>396</v>
      </c>
      <c r="H1" s="17" t="s">
        <v>134</v>
      </c>
      <c r="I1" s="52" t="s">
        <v>402</v>
      </c>
    </row>
    <row r="2" spans="1:9">
      <c r="A2" s="16">
        <v>18266</v>
      </c>
      <c r="B2" s="18">
        <v>16.66</v>
      </c>
      <c r="C2" s="18">
        <v>17.09</v>
      </c>
      <c r="D2" s="18">
        <v>16.66</v>
      </c>
      <c r="E2" s="18">
        <v>17.05</v>
      </c>
      <c r="F2" s="18">
        <v>1926600</v>
      </c>
      <c r="G2" s="18">
        <v>17.05</v>
      </c>
      <c r="H2" s="17">
        <f>MAX(G2:G13)</f>
        <v>20.43</v>
      </c>
    </row>
    <row r="3" spans="1:9">
      <c r="A3" s="16">
        <v>18295</v>
      </c>
      <c r="B3" s="18">
        <v>17.05</v>
      </c>
      <c r="C3" s="18">
        <v>17.32</v>
      </c>
      <c r="D3" s="18">
        <v>16.989999999999998</v>
      </c>
      <c r="E3" s="18">
        <v>17.22</v>
      </c>
      <c r="F3" s="18">
        <v>1750500</v>
      </c>
      <c r="G3" s="18">
        <v>17.22</v>
      </c>
    </row>
    <row r="4" spans="1:9">
      <c r="A4" s="16">
        <v>18323</v>
      </c>
      <c r="B4" s="18">
        <v>17.239999999999998</v>
      </c>
      <c r="C4" s="18">
        <v>17.559999999999999</v>
      </c>
      <c r="D4" s="18">
        <v>17.07</v>
      </c>
      <c r="E4" s="18">
        <v>17.29</v>
      </c>
      <c r="F4" s="18">
        <v>1710000</v>
      </c>
      <c r="G4" s="18">
        <v>17.29</v>
      </c>
    </row>
    <row r="5" spans="1:9">
      <c r="A5" s="16">
        <v>18356</v>
      </c>
      <c r="B5" s="18">
        <v>17.53</v>
      </c>
      <c r="C5" s="18">
        <v>18.05</v>
      </c>
      <c r="D5" s="18">
        <v>17.53</v>
      </c>
      <c r="E5" s="18">
        <v>17.96</v>
      </c>
      <c r="F5" s="18">
        <v>2358900</v>
      </c>
      <c r="G5" s="18">
        <v>17.96</v>
      </c>
    </row>
    <row r="6" spans="1:9">
      <c r="A6" s="16">
        <v>18384</v>
      </c>
      <c r="B6" s="18">
        <v>18.22</v>
      </c>
      <c r="C6" s="18">
        <v>18.78</v>
      </c>
      <c r="D6" s="18">
        <v>18.11</v>
      </c>
      <c r="E6" s="18">
        <v>18.78</v>
      </c>
      <c r="F6" s="18">
        <v>1989000</v>
      </c>
      <c r="G6" s="18">
        <v>18.78</v>
      </c>
    </row>
    <row r="7" spans="1:9">
      <c r="A7" s="16">
        <v>18415</v>
      </c>
      <c r="B7" s="18">
        <v>18.77</v>
      </c>
      <c r="C7" s="18">
        <v>19.399999999999999</v>
      </c>
      <c r="D7" s="18">
        <v>17.440000000000001</v>
      </c>
      <c r="E7" s="18">
        <v>17.690000000000001</v>
      </c>
      <c r="F7" s="18">
        <v>2196300</v>
      </c>
      <c r="G7" s="18">
        <v>17.690000000000001</v>
      </c>
    </row>
    <row r="8" spans="1:9">
      <c r="A8" s="16">
        <v>18447</v>
      </c>
      <c r="B8" s="18">
        <v>17.64</v>
      </c>
      <c r="C8" s="18">
        <v>17.91</v>
      </c>
      <c r="D8" s="18">
        <v>16.68</v>
      </c>
      <c r="E8" s="18">
        <v>17.84</v>
      </c>
      <c r="F8" s="18">
        <v>2308000</v>
      </c>
      <c r="G8" s="18">
        <v>17.84</v>
      </c>
    </row>
    <row r="9" spans="1:9">
      <c r="A9" s="16">
        <v>18476</v>
      </c>
      <c r="B9" s="18">
        <v>18.02</v>
      </c>
      <c r="C9" s="18">
        <v>18.82</v>
      </c>
      <c r="D9" s="18">
        <v>17.95</v>
      </c>
      <c r="E9" s="18">
        <v>18.420000000000002</v>
      </c>
      <c r="F9" s="18">
        <v>1740800</v>
      </c>
      <c r="G9" s="18">
        <v>18.420000000000002</v>
      </c>
    </row>
    <row r="10" spans="1:9">
      <c r="A10" s="16">
        <v>18507</v>
      </c>
      <c r="B10" s="18">
        <v>18.55</v>
      </c>
      <c r="C10" s="18">
        <v>19.45</v>
      </c>
      <c r="D10" s="18">
        <v>18.54</v>
      </c>
      <c r="E10" s="18">
        <v>19.45</v>
      </c>
      <c r="F10" s="18">
        <v>2019500</v>
      </c>
      <c r="G10" s="18">
        <v>19.45</v>
      </c>
    </row>
    <row r="11" spans="1:9">
      <c r="A11" s="16">
        <v>18538</v>
      </c>
      <c r="B11" s="18">
        <v>19.690000000000001</v>
      </c>
      <c r="C11" s="18">
        <v>20.12</v>
      </c>
      <c r="D11" s="18">
        <v>19.53</v>
      </c>
      <c r="E11" s="18">
        <v>19.53</v>
      </c>
      <c r="F11" s="18">
        <v>2247600</v>
      </c>
      <c r="G11" s="18">
        <v>19.53</v>
      </c>
    </row>
    <row r="12" spans="1:9">
      <c r="A12" s="16">
        <v>18568</v>
      </c>
      <c r="B12" s="18">
        <v>19.559999999999999</v>
      </c>
      <c r="C12" s="18">
        <v>20.32</v>
      </c>
      <c r="D12" s="18">
        <v>19.36</v>
      </c>
      <c r="E12" s="18">
        <v>19.510000000000002</v>
      </c>
      <c r="F12" s="18">
        <v>2146000</v>
      </c>
      <c r="G12" s="18">
        <v>19.510000000000002</v>
      </c>
    </row>
    <row r="13" spans="1:9">
      <c r="A13" s="16">
        <v>18598</v>
      </c>
      <c r="B13" s="18">
        <v>19.66</v>
      </c>
      <c r="C13" s="18">
        <v>20.43</v>
      </c>
      <c r="D13" s="18">
        <v>19</v>
      </c>
      <c r="E13" s="18">
        <v>20.43</v>
      </c>
      <c r="F13" s="18">
        <v>2935500</v>
      </c>
      <c r="G13" s="18">
        <v>20.43</v>
      </c>
    </row>
    <row r="14" spans="1:9">
      <c r="A14" s="16">
        <v>18630</v>
      </c>
      <c r="B14" s="18">
        <v>20.77</v>
      </c>
      <c r="C14" s="18">
        <v>21.74</v>
      </c>
      <c r="D14" s="18">
        <v>20.69</v>
      </c>
      <c r="E14" s="18">
        <v>21.66</v>
      </c>
      <c r="F14" s="18">
        <v>3080000</v>
      </c>
      <c r="G14" s="18">
        <v>21.66</v>
      </c>
      <c r="H14" s="17">
        <f>MAX(G14:G25)</f>
        <v>23.77</v>
      </c>
    </row>
    <row r="15" spans="1:9">
      <c r="A15" s="16">
        <v>18660</v>
      </c>
      <c r="B15" s="18">
        <v>21.77</v>
      </c>
      <c r="C15" s="18">
        <v>22.2</v>
      </c>
      <c r="D15" s="18">
        <v>21.76</v>
      </c>
      <c r="E15" s="18">
        <v>21.8</v>
      </c>
      <c r="F15" s="18">
        <v>2161100</v>
      </c>
      <c r="G15" s="18">
        <v>21.8</v>
      </c>
    </row>
    <row r="16" spans="1:9">
      <c r="A16" s="16">
        <v>18688</v>
      </c>
      <c r="B16" s="18">
        <v>21.85</v>
      </c>
      <c r="C16" s="18">
        <v>21.95</v>
      </c>
      <c r="D16" s="18">
        <v>21.25</v>
      </c>
      <c r="E16" s="18">
        <v>21.48</v>
      </c>
      <c r="F16" s="18">
        <v>1599000</v>
      </c>
      <c r="G16" s="18">
        <v>21.48</v>
      </c>
    </row>
    <row r="17" spans="1:8">
      <c r="A17" s="16">
        <v>18720</v>
      </c>
      <c r="B17" s="18">
        <v>21.32</v>
      </c>
      <c r="C17" s="18">
        <v>22.43</v>
      </c>
      <c r="D17" s="18">
        <v>21.26</v>
      </c>
      <c r="E17" s="18">
        <v>22.43</v>
      </c>
      <c r="F17" s="18">
        <v>1597100</v>
      </c>
      <c r="G17" s="18">
        <v>22.43</v>
      </c>
    </row>
    <row r="18" spans="1:8">
      <c r="A18" s="16">
        <v>18749</v>
      </c>
      <c r="B18" s="18">
        <v>22.53</v>
      </c>
      <c r="C18" s="18">
        <v>22.81</v>
      </c>
      <c r="D18" s="18">
        <v>21.03</v>
      </c>
      <c r="E18" s="18">
        <v>21.52</v>
      </c>
      <c r="F18" s="18">
        <v>1699500</v>
      </c>
      <c r="G18" s="18">
        <v>21.52</v>
      </c>
    </row>
    <row r="19" spans="1:8">
      <c r="A19" s="16">
        <v>18780</v>
      </c>
      <c r="B19" s="18">
        <v>21.48</v>
      </c>
      <c r="C19" s="18">
        <v>22.05</v>
      </c>
      <c r="D19" s="18">
        <v>20.96</v>
      </c>
      <c r="E19" s="18">
        <v>20.96</v>
      </c>
      <c r="F19" s="18">
        <v>1807100</v>
      </c>
      <c r="G19" s="18">
        <v>20.96</v>
      </c>
    </row>
    <row r="20" spans="1:8">
      <c r="A20" s="16">
        <v>18811</v>
      </c>
      <c r="B20" s="18">
        <v>21.1</v>
      </c>
      <c r="C20" s="18">
        <v>22.63</v>
      </c>
      <c r="D20" s="18">
        <v>21.1</v>
      </c>
      <c r="E20" s="18">
        <v>22.4</v>
      </c>
      <c r="F20" s="18">
        <v>1406600</v>
      </c>
      <c r="G20" s="18">
        <v>22.4</v>
      </c>
    </row>
    <row r="21" spans="1:8">
      <c r="A21" s="16">
        <v>18841</v>
      </c>
      <c r="B21" s="18">
        <v>22.51</v>
      </c>
      <c r="C21" s="18">
        <v>23.28</v>
      </c>
      <c r="D21" s="18">
        <v>22.51</v>
      </c>
      <c r="E21" s="18">
        <v>23.28</v>
      </c>
      <c r="F21" s="18">
        <v>1528600</v>
      </c>
      <c r="G21" s="18">
        <v>23.28</v>
      </c>
    </row>
    <row r="22" spans="1:8">
      <c r="A22" s="16">
        <v>18875</v>
      </c>
      <c r="B22" s="18">
        <v>23.28</v>
      </c>
      <c r="C22" s="18">
        <v>23.71</v>
      </c>
      <c r="D22" s="18">
        <v>23.26</v>
      </c>
      <c r="E22" s="18">
        <v>23.26</v>
      </c>
      <c r="F22" s="18">
        <v>1990000</v>
      </c>
      <c r="G22" s="18">
        <v>23.26</v>
      </c>
    </row>
    <row r="23" spans="1:8">
      <c r="A23" s="16">
        <v>18902</v>
      </c>
      <c r="B23" s="18">
        <v>23.47</v>
      </c>
      <c r="C23" s="18">
        <v>23.85</v>
      </c>
      <c r="D23" s="18">
        <v>22.66</v>
      </c>
      <c r="E23" s="18">
        <v>22.94</v>
      </c>
      <c r="F23" s="18">
        <v>1851800</v>
      </c>
      <c r="G23" s="18">
        <v>22.94</v>
      </c>
    </row>
    <row r="24" spans="1:8">
      <c r="A24" s="16">
        <v>18933</v>
      </c>
      <c r="B24" s="18">
        <v>23.1</v>
      </c>
      <c r="C24" s="18">
        <v>23.1</v>
      </c>
      <c r="D24" s="18">
        <v>22.4</v>
      </c>
      <c r="E24" s="18">
        <v>22.88</v>
      </c>
      <c r="F24" s="18">
        <v>1321500</v>
      </c>
      <c r="G24" s="18">
        <v>22.88</v>
      </c>
    </row>
    <row r="25" spans="1:8">
      <c r="A25" s="16">
        <v>18965</v>
      </c>
      <c r="B25" s="18">
        <v>23.01</v>
      </c>
      <c r="C25" s="18">
        <v>23.77</v>
      </c>
      <c r="D25" s="18">
        <v>23.01</v>
      </c>
      <c r="E25" s="18">
        <v>23.77</v>
      </c>
      <c r="F25" s="18">
        <v>1450000</v>
      </c>
      <c r="G25" s="18">
        <v>23.77</v>
      </c>
    </row>
    <row r="26" spans="1:8">
      <c r="A26" s="16">
        <v>18995</v>
      </c>
      <c r="B26" s="18">
        <v>23.8</v>
      </c>
      <c r="C26" s="18">
        <v>24.66</v>
      </c>
      <c r="D26" s="18">
        <v>23.74</v>
      </c>
      <c r="E26" s="18">
        <v>24.14</v>
      </c>
      <c r="F26" s="18">
        <v>1651300</v>
      </c>
      <c r="G26" s="18">
        <v>24.14</v>
      </c>
      <c r="H26" s="17">
        <f>MAX(G26:G37)</f>
        <v>26.57</v>
      </c>
    </row>
    <row r="27" spans="1:8">
      <c r="A27" s="16">
        <v>19025</v>
      </c>
      <c r="B27" s="18">
        <v>24.3</v>
      </c>
      <c r="C27" s="18">
        <v>24.3</v>
      </c>
      <c r="D27" s="18">
        <v>23.09</v>
      </c>
      <c r="E27" s="18">
        <v>23.26</v>
      </c>
      <c r="F27" s="18">
        <v>1377800</v>
      </c>
      <c r="G27" s="18">
        <v>23.26</v>
      </c>
    </row>
    <row r="28" spans="1:8">
      <c r="A28" s="16">
        <v>19056</v>
      </c>
      <c r="B28" s="18">
        <v>23.29</v>
      </c>
      <c r="C28" s="18">
        <v>24.37</v>
      </c>
      <c r="D28" s="18">
        <v>23.29</v>
      </c>
      <c r="E28" s="18">
        <v>24.37</v>
      </c>
      <c r="F28" s="18">
        <v>1345700</v>
      </c>
      <c r="G28" s="18">
        <v>24.37</v>
      </c>
    </row>
    <row r="29" spans="1:8">
      <c r="A29" s="16">
        <v>19085</v>
      </c>
      <c r="B29" s="18">
        <v>24.18</v>
      </c>
      <c r="C29" s="18">
        <v>24.18</v>
      </c>
      <c r="D29" s="18">
        <v>23.32</v>
      </c>
      <c r="E29" s="18">
        <v>23.32</v>
      </c>
      <c r="F29" s="18">
        <v>1336100</v>
      </c>
      <c r="G29" s="18">
        <v>23.32</v>
      </c>
    </row>
    <row r="30" spans="1:8">
      <c r="A30" s="16">
        <v>19115</v>
      </c>
      <c r="B30" s="18">
        <v>23.17</v>
      </c>
      <c r="C30" s="18">
        <v>23.94</v>
      </c>
      <c r="D30" s="18">
        <v>23.17</v>
      </c>
      <c r="E30" s="18">
        <v>23.86</v>
      </c>
      <c r="F30" s="18">
        <v>1121400</v>
      </c>
      <c r="G30" s="18">
        <v>23.86</v>
      </c>
    </row>
    <row r="31" spans="1:8">
      <c r="A31" s="16">
        <v>19147</v>
      </c>
      <c r="B31" s="18">
        <v>23.8</v>
      </c>
      <c r="C31" s="18">
        <v>24.96</v>
      </c>
      <c r="D31" s="18">
        <v>23.78</v>
      </c>
      <c r="E31" s="18">
        <v>24.96</v>
      </c>
      <c r="F31" s="18">
        <v>1281400</v>
      </c>
      <c r="G31" s="18">
        <v>24.96</v>
      </c>
    </row>
    <row r="32" spans="1:8">
      <c r="A32" s="16">
        <v>19176</v>
      </c>
      <c r="B32" s="18">
        <v>25.12</v>
      </c>
      <c r="C32" s="18">
        <v>25.4</v>
      </c>
      <c r="D32" s="18">
        <v>24.81</v>
      </c>
      <c r="E32" s="18">
        <v>25.4</v>
      </c>
      <c r="F32" s="18">
        <v>1151300</v>
      </c>
      <c r="G32" s="18">
        <v>25.4</v>
      </c>
    </row>
    <row r="33" spans="1:8">
      <c r="A33" s="16">
        <v>19207</v>
      </c>
      <c r="B33" s="18">
        <v>25.45</v>
      </c>
      <c r="C33" s="18">
        <v>25.55</v>
      </c>
      <c r="D33" s="18">
        <v>24.83</v>
      </c>
      <c r="E33" s="18">
        <v>25.03</v>
      </c>
      <c r="F33" s="18">
        <v>1037100</v>
      </c>
      <c r="G33" s="18">
        <v>25.03</v>
      </c>
    </row>
    <row r="34" spans="1:8">
      <c r="A34" s="16">
        <v>19239</v>
      </c>
      <c r="B34" s="18">
        <v>25.15</v>
      </c>
      <c r="C34" s="18">
        <v>25.25</v>
      </c>
      <c r="D34" s="18">
        <v>24.45</v>
      </c>
      <c r="E34" s="18">
        <v>24.54</v>
      </c>
      <c r="F34" s="18">
        <v>1200900</v>
      </c>
      <c r="G34" s="18">
        <v>24.54</v>
      </c>
    </row>
    <row r="35" spans="1:8">
      <c r="A35" s="16">
        <v>19268</v>
      </c>
      <c r="B35" s="18">
        <v>24.48</v>
      </c>
      <c r="C35" s="18">
        <v>24.58</v>
      </c>
      <c r="D35" s="18">
        <v>23.8</v>
      </c>
      <c r="E35" s="18">
        <v>24.52</v>
      </c>
      <c r="F35" s="18">
        <v>1259000</v>
      </c>
      <c r="G35" s="18">
        <v>24.52</v>
      </c>
    </row>
    <row r="36" spans="1:8">
      <c r="A36" s="16">
        <v>19301</v>
      </c>
      <c r="B36" s="18">
        <v>24.6</v>
      </c>
      <c r="C36" s="18">
        <v>25.66</v>
      </c>
      <c r="D36" s="18">
        <v>24.6</v>
      </c>
      <c r="E36" s="18">
        <v>25.66</v>
      </c>
      <c r="F36" s="18">
        <v>1904100</v>
      </c>
      <c r="G36" s="18">
        <v>25.66</v>
      </c>
    </row>
    <row r="37" spans="1:8">
      <c r="A37" s="16">
        <v>19329</v>
      </c>
      <c r="B37" s="18">
        <v>25.68</v>
      </c>
      <c r="C37" s="18">
        <v>26.59</v>
      </c>
      <c r="D37" s="18">
        <v>25.61</v>
      </c>
      <c r="E37" s="18">
        <v>26.57</v>
      </c>
      <c r="F37" s="18">
        <v>1933100</v>
      </c>
      <c r="G37" s="18">
        <v>26.57</v>
      </c>
    </row>
    <row r="38" spans="1:8">
      <c r="A38" s="16">
        <v>19361</v>
      </c>
      <c r="B38" s="18">
        <v>26.54</v>
      </c>
      <c r="C38" s="18">
        <v>26.66</v>
      </c>
      <c r="D38" s="18">
        <v>25.86</v>
      </c>
      <c r="E38" s="18">
        <v>26.38</v>
      </c>
      <c r="F38" s="18">
        <v>1705700</v>
      </c>
      <c r="G38" s="18">
        <v>26.38</v>
      </c>
      <c r="H38" s="17">
        <f>MAX(G38:G49)</f>
        <v>26.38</v>
      </c>
    </row>
    <row r="39" spans="1:8">
      <c r="A39" s="16">
        <v>19392</v>
      </c>
      <c r="B39" s="18">
        <v>26.51</v>
      </c>
      <c r="C39" s="18">
        <v>26.54</v>
      </c>
      <c r="D39" s="18">
        <v>25.48</v>
      </c>
      <c r="E39" s="18">
        <v>25.9</v>
      </c>
      <c r="F39" s="18">
        <v>1786600</v>
      </c>
      <c r="G39" s="18">
        <v>25.9</v>
      </c>
    </row>
    <row r="40" spans="1:8">
      <c r="A40" s="16">
        <v>19420</v>
      </c>
      <c r="B40" s="18">
        <v>25.93</v>
      </c>
      <c r="C40" s="18">
        <v>26.33</v>
      </c>
      <c r="D40" s="18">
        <v>25.29</v>
      </c>
      <c r="E40" s="18">
        <v>25.29</v>
      </c>
      <c r="F40" s="18">
        <v>2074000</v>
      </c>
      <c r="G40" s="18">
        <v>25.29</v>
      </c>
    </row>
    <row r="41" spans="1:8">
      <c r="A41" s="16">
        <v>19450</v>
      </c>
      <c r="B41" s="18">
        <v>25.25</v>
      </c>
      <c r="C41" s="18">
        <v>25.25</v>
      </c>
      <c r="D41" s="18">
        <v>24.19</v>
      </c>
      <c r="E41" s="18">
        <v>24.62</v>
      </c>
      <c r="F41" s="18">
        <v>1690900</v>
      </c>
      <c r="G41" s="18">
        <v>24.62</v>
      </c>
    </row>
    <row r="42" spans="1:8">
      <c r="A42" s="16">
        <v>19480</v>
      </c>
      <c r="B42" s="18">
        <v>24.73</v>
      </c>
      <c r="C42" s="18">
        <v>25.06</v>
      </c>
      <c r="D42" s="18">
        <v>24.46</v>
      </c>
      <c r="E42" s="18">
        <v>24.54</v>
      </c>
      <c r="F42" s="18">
        <v>1269000</v>
      </c>
      <c r="G42" s="18">
        <v>24.54</v>
      </c>
    </row>
    <row r="43" spans="1:8">
      <c r="A43" s="16">
        <v>19511</v>
      </c>
      <c r="B43" s="18">
        <v>24.15</v>
      </c>
      <c r="C43" s="18">
        <v>24.22</v>
      </c>
      <c r="D43" s="18">
        <v>23.54</v>
      </c>
      <c r="E43" s="18">
        <v>24.14</v>
      </c>
      <c r="F43" s="18">
        <v>1222700</v>
      </c>
      <c r="G43" s="18">
        <v>24.14</v>
      </c>
    </row>
    <row r="44" spans="1:8">
      <c r="A44" s="16">
        <v>19541</v>
      </c>
      <c r="B44" s="18">
        <v>24.24</v>
      </c>
      <c r="C44" s="18">
        <v>24.75</v>
      </c>
      <c r="D44" s="18">
        <v>24.07</v>
      </c>
      <c r="E44" s="18">
        <v>24.75</v>
      </c>
      <c r="F44" s="18">
        <v>1024300</v>
      </c>
      <c r="G44" s="18">
        <v>24.75</v>
      </c>
    </row>
    <row r="45" spans="1:8">
      <c r="A45" s="16">
        <v>19574</v>
      </c>
      <c r="B45" s="18">
        <v>24.84</v>
      </c>
      <c r="C45" s="18">
        <v>24.84</v>
      </c>
      <c r="D45" s="18">
        <v>23.32</v>
      </c>
      <c r="E45" s="18">
        <v>23.32</v>
      </c>
      <c r="F45" s="18">
        <v>1241900</v>
      </c>
      <c r="G45" s="18">
        <v>23.32</v>
      </c>
    </row>
    <row r="46" spans="1:8">
      <c r="A46" s="16">
        <v>19603</v>
      </c>
      <c r="B46" s="18">
        <v>23.42</v>
      </c>
      <c r="C46" s="18">
        <v>23.65</v>
      </c>
      <c r="D46" s="18">
        <v>22.71</v>
      </c>
      <c r="E46" s="18">
        <v>23.35</v>
      </c>
      <c r="F46" s="18">
        <v>1337600</v>
      </c>
      <c r="G46" s="18">
        <v>23.35</v>
      </c>
    </row>
    <row r="47" spans="1:8">
      <c r="A47" s="16">
        <v>19633</v>
      </c>
      <c r="B47" s="18">
        <v>23.49</v>
      </c>
      <c r="C47" s="18">
        <v>24.58</v>
      </c>
      <c r="D47" s="18">
        <v>23.39</v>
      </c>
      <c r="E47" s="18">
        <v>24.54</v>
      </c>
      <c r="F47" s="18">
        <v>1290900</v>
      </c>
      <c r="G47" s="18">
        <v>24.54</v>
      </c>
    </row>
    <row r="48" spans="1:8">
      <c r="A48" s="16">
        <v>19665</v>
      </c>
      <c r="B48" s="18">
        <v>24.66</v>
      </c>
      <c r="C48" s="18">
        <v>24.76</v>
      </c>
      <c r="D48" s="18">
        <v>24.25</v>
      </c>
      <c r="E48" s="18">
        <v>24.76</v>
      </c>
      <c r="F48" s="18">
        <v>1588800</v>
      </c>
      <c r="G48" s="18">
        <v>24.76</v>
      </c>
    </row>
    <row r="49" spans="1:8">
      <c r="A49" s="16">
        <v>19694</v>
      </c>
      <c r="B49" s="18">
        <v>24.78</v>
      </c>
      <c r="C49" s="18">
        <v>24.99</v>
      </c>
      <c r="D49" s="18">
        <v>24.55</v>
      </c>
      <c r="E49" s="18">
        <v>24.81</v>
      </c>
      <c r="F49" s="18">
        <v>1756300</v>
      </c>
      <c r="G49" s="18">
        <v>24.81</v>
      </c>
    </row>
    <row r="50" spans="1:8">
      <c r="A50" s="16">
        <v>19728</v>
      </c>
      <c r="B50" s="18">
        <v>24.95</v>
      </c>
      <c r="C50" s="18">
        <v>26.09</v>
      </c>
      <c r="D50" s="18">
        <v>24.8</v>
      </c>
      <c r="E50" s="18">
        <v>26.08</v>
      </c>
      <c r="F50" s="18">
        <v>1768500</v>
      </c>
      <c r="G50" s="18">
        <v>26.08</v>
      </c>
      <c r="H50" s="17">
        <f>MAX(G50:G61)</f>
        <v>35.979999999999997</v>
      </c>
    </row>
    <row r="51" spans="1:8">
      <c r="A51" s="16">
        <v>19756</v>
      </c>
      <c r="B51" s="18">
        <v>25.99</v>
      </c>
      <c r="C51" s="18">
        <v>26.3</v>
      </c>
      <c r="D51" s="18">
        <v>25.81</v>
      </c>
      <c r="E51" s="18">
        <v>26.15</v>
      </c>
      <c r="F51" s="18">
        <v>1851000</v>
      </c>
      <c r="G51" s="18">
        <v>26.15</v>
      </c>
    </row>
    <row r="52" spans="1:8">
      <c r="A52" s="16">
        <v>19784</v>
      </c>
      <c r="B52" s="18">
        <v>26.25</v>
      </c>
      <c r="C52" s="18">
        <v>26.94</v>
      </c>
      <c r="D52" s="18">
        <v>26.25</v>
      </c>
      <c r="E52" s="18">
        <v>26.94</v>
      </c>
      <c r="F52" s="18">
        <v>2032100</v>
      </c>
      <c r="G52" s="18">
        <v>26.94</v>
      </c>
    </row>
    <row r="53" spans="1:8">
      <c r="A53" s="16">
        <v>19815</v>
      </c>
      <c r="B53" s="18">
        <v>27.17</v>
      </c>
      <c r="C53" s="18">
        <v>28.26</v>
      </c>
      <c r="D53" s="18">
        <v>27.01</v>
      </c>
      <c r="E53" s="18">
        <v>28.26</v>
      </c>
      <c r="F53" s="18">
        <v>2188000</v>
      </c>
      <c r="G53" s="18">
        <v>28.26</v>
      </c>
    </row>
    <row r="54" spans="1:8">
      <c r="A54" s="16">
        <v>19847</v>
      </c>
      <c r="B54" s="18">
        <v>28.21</v>
      </c>
      <c r="C54" s="18">
        <v>29.19</v>
      </c>
      <c r="D54" s="18">
        <v>28.21</v>
      </c>
      <c r="E54" s="18">
        <v>29.19</v>
      </c>
      <c r="F54" s="18">
        <v>2192000</v>
      </c>
      <c r="G54" s="18">
        <v>29.19</v>
      </c>
    </row>
    <row r="55" spans="1:8">
      <c r="A55" s="16">
        <v>19876</v>
      </c>
      <c r="B55" s="18">
        <v>29.19</v>
      </c>
      <c r="C55" s="18">
        <v>29.43</v>
      </c>
      <c r="D55" s="18">
        <v>28.15</v>
      </c>
      <c r="E55" s="18">
        <v>29.21</v>
      </c>
      <c r="F55" s="18">
        <v>2008100</v>
      </c>
      <c r="G55" s="18">
        <v>29.21</v>
      </c>
    </row>
    <row r="56" spans="1:8">
      <c r="A56" s="16">
        <v>19906</v>
      </c>
      <c r="B56" s="18">
        <v>29.21</v>
      </c>
      <c r="C56" s="18">
        <v>30.88</v>
      </c>
      <c r="D56" s="18">
        <v>29.21</v>
      </c>
      <c r="E56" s="18">
        <v>30.88</v>
      </c>
      <c r="F56" s="18">
        <v>2601900</v>
      </c>
      <c r="G56" s="18">
        <v>30.88</v>
      </c>
    </row>
    <row r="57" spans="1:8">
      <c r="A57" s="16">
        <v>19938</v>
      </c>
      <c r="B57" s="18">
        <v>30.99</v>
      </c>
      <c r="C57" s="18">
        <v>31.21</v>
      </c>
      <c r="D57" s="18">
        <v>29.83</v>
      </c>
      <c r="E57" s="18">
        <v>29.83</v>
      </c>
      <c r="F57" s="18">
        <v>2706300</v>
      </c>
      <c r="G57" s="18">
        <v>29.83</v>
      </c>
    </row>
    <row r="58" spans="1:8">
      <c r="A58" s="16">
        <v>19968</v>
      </c>
      <c r="B58" s="18">
        <v>30.04</v>
      </c>
      <c r="C58" s="18">
        <v>32.69</v>
      </c>
      <c r="D58" s="18">
        <v>30.04</v>
      </c>
      <c r="E58" s="18">
        <v>32.31</v>
      </c>
      <c r="F58" s="18">
        <v>2050400</v>
      </c>
      <c r="G58" s="18">
        <v>32.31</v>
      </c>
    </row>
    <row r="59" spans="1:8">
      <c r="A59" s="16">
        <v>19998</v>
      </c>
      <c r="B59" s="18">
        <v>32.29</v>
      </c>
      <c r="C59" s="18">
        <v>32.76</v>
      </c>
      <c r="D59" s="18">
        <v>31.68</v>
      </c>
      <c r="E59" s="18">
        <v>31.68</v>
      </c>
      <c r="F59" s="18">
        <v>2193800</v>
      </c>
      <c r="G59" s="18">
        <v>31.68</v>
      </c>
    </row>
    <row r="60" spans="1:8">
      <c r="A60" s="16">
        <v>20029</v>
      </c>
      <c r="B60" s="18">
        <v>31.79</v>
      </c>
      <c r="C60" s="18">
        <v>34.549999999999997</v>
      </c>
      <c r="D60" s="18">
        <v>31.79</v>
      </c>
      <c r="E60" s="18">
        <v>34.24</v>
      </c>
      <c r="F60" s="18">
        <v>3322500</v>
      </c>
      <c r="G60" s="18">
        <v>34.24</v>
      </c>
    </row>
    <row r="61" spans="1:8">
      <c r="A61" s="16">
        <v>20059</v>
      </c>
      <c r="B61" s="18">
        <v>33.99</v>
      </c>
      <c r="C61" s="18">
        <v>35.979999999999997</v>
      </c>
      <c r="D61" s="18">
        <v>33.99</v>
      </c>
      <c r="E61" s="18">
        <v>35.979999999999997</v>
      </c>
      <c r="F61" s="18">
        <v>3650900</v>
      </c>
      <c r="G61" s="18">
        <v>35.979999999999997</v>
      </c>
    </row>
    <row r="62" spans="1:8">
      <c r="A62" s="16">
        <v>20092</v>
      </c>
      <c r="B62" s="18">
        <v>36.75</v>
      </c>
      <c r="C62" s="18">
        <v>36.75</v>
      </c>
      <c r="D62" s="18">
        <v>34.58</v>
      </c>
      <c r="E62" s="18">
        <v>36.630000000000003</v>
      </c>
      <c r="F62" s="18">
        <v>3721400</v>
      </c>
      <c r="G62" s="18">
        <v>36.630000000000003</v>
      </c>
      <c r="H62" s="17">
        <f>MAX(G62:G73)</f>
        <v>45.51</v>
      </c>
    </row>
    <row r="63" spans="1:8">
      <c r="A63" s="16">
        <v>20121</v>
      </c>
      <c r="B63" s="18">
        <v>36.72</v>
      </c>
      <c r="C63" s="18">
        <v>37.15</v>
      </c>
      <c r="D63" s="18">
        <v>36.44</v>
      </c>
      <c r="E63" s="18">
        <v>36.76</v>
      </c>
      <c r="F63" s="18">
        <v>3338400</v>
      </c>
      <c r="G63" s="18">
        <v>36.76</v>
      </c>
    </row>
    <row r="64" spans="1:8">
      <c r="A64" s="16">
        <v>20149</v>
      </c>
      <c r="B64" s="18">
        <v>36.83</v>
      </c>
      <c r="C64" s="18">
        <v>37.520000000000003</v>
      </c>
      <c r="D64" s="18">
        <v>34.96</v>
      </c>
      <c r="E64" s="18">
        <v>36.58</v>
      </c>
      <c r="F64" s="18">
        <v>2976500</v>
      </c>
      <c r="G64" s="18">
        <v>36.58</v>
      </c>
    </row>
    <row r="65" spans="1:8">
      <c r="A65" s="16">
        <v>20180</v>
      </c>
      <c r="B65" s="18">
        <v>36.950000000000003</v>
      </c>
      <c r="C65" s="18">
        <v>38.32</v>
      </c>
      <c r="D65" s="18">
        <v>36.83</v>
      </c>
      <c r="E65" s="18">
        <v>37.96</v>
      </c>
      <c r="F65" s="18">
        <v>2801000</v>
      </c>
      <c r="G65" s="18">
        <v>37.96</v>
      </c>
    </row>
    <row r="66" spans="1:8">
      <c r="A66" s="16">
        <v>20211</v>
      </c>
      <c r="B66" s="18">
        <v>38.04</v>
      </c>
      <c r="C66" s="18">
        <v>38.04</v>
      </c>
      <c r="D66" s="18">
        <v>36.97</v>
      </c>
      <c r="E66" s="18">
        <v>37.909999999999997</v>
      </c>
      <c r="F66" s="18">
        <v>2259000</v>
      </c>
      <c r="G66" s="18">
        <v>37.909999999999997</v>
      </c>
    </row>
    <row r="67" spans="1:8">
      <c r="A67" s="16">
        <v>20241</v>
      </c>
      <c r="B67" s="18">
        <v>37.96</v>
      </c>
      <c r="C67" s="18">
        <v>41.03</v>
      </c>
      <c r="D67" s="18">
        <v>37.96</v>
      </c>
      <c r="E67" s="18">
        <v>41.03</v>
      </c>
      <c r="F67" s="18">
        <v>2749500</v>
      </c>
      <c r="G67" s="18">
        <v>41.03</v>
      </c>
    </row>
    <row r="68" spans="1:8">
      <c r="A68" s="16">
        <v>20271</v>
      </c>
      <c r="B68" s="18">
        <v>41.19</v>
      </c>
      <c r="C68" s="18">
        <v>43.76</v>
      </c>
      <c r="D68" s="18">
        <v>41.19</v>
      </c>
      <c r="E68" s="18">
        <v>43.52</v>
      </c>
      <c r="F68" s="18">
        <v>2527000</v>
      </c>
      <c r="G68" s="18">
        <v>43.52</v>
      </c>
    </row>
    <row r="69" spans="1:8">
      <c r="A69" s="16">
        <v>20302</v>
      </c>
      <c r="B69" s="18">
        <v>42.93</v>
      </c>
      <c r="C69" s="18">
        <v>43.18</v>
      </c>
      <c r="D69" s="18">
        <v>41.74</v>
      </c>
      <c r="E69" s="18">
        <v>43.18</v>
      </c>
      <c r="F69" s="18">
        <v>1897800</v>
      </c>
      <c r="G69" s="18">
        <v>43.18</v>
      </c>
    </row>
    <row r="70" spans="1:8">
      <c r="A70" s="16">
        <v>20333</v>
      </c>
      <c r="B70" s="18">
        <v>43.37</v>
      </c>
      <c r="C70" s="18">
        <v>45.63</v>
      </c>
      <c r="D70" s="18">
        <v>42.61</v>
      </c>
      <c r="E70" s="18">
        <v>43.67</v>
      </c>
      <c r="F70" s="18">
        <v>2962800</v>
      </c>
      <c r="G70" s="18">
        <v>43.67</v>
      </c>
    </row>
    <row r="71" spans="1:8">
      <c r="A71" s="16">
        <v>20365</v>
      </c>
      <c r="B71" s="18">
        <v>42.49</v>
      </c>
      <c r="C71" s="18">
        <v>42.99</v>
      </c>
      <c r="D71" s="18">
        <v>40.799999999999997</v>
      </c>
      <c r="E71" s="18">
        <v>42.34</v>
      </c>
      <c r="F71" s="18">
        <v>2092800</v>
      </c>
      <c r="G71" s="18">
        <v>42.34</v>
      </c>
    </row>
    <row r="72" spans="1:8">
      <c r="A72" s="16">
        <v>20394</v>
      </c>
      <c r="B72" s="18">
        <v>42.28</v>
      </c>
      <c r="C72" s="18">
        <v>46.41</v>
      </c>
      <c r="D72" s="18">
        <v>42.28</v>
      </c>
      <c r="E72" s="18">
        <v>45.51</v>
      </c>
      <c r="F72" s="18">
        <v>2463000</v>
      </c>
      <c r="G72" s="18">
        <v>45.51</v>
      </c>
    </row>
    <row r="73" spans="1:8">
      <c r="A73" s="16">
        <v>20424</v>
      </c>
      <c r="B73" s="18">
        <v>45.35</v>
      </c>
      <c r="C73" s="18">
        <v>45.89</v>
      </c>
      <c r="D73" s="18">
        <v>44.95</v>
      </c>
      <c r="E73" s="18">
        <v>45.48</v>
      </c>
      <c r="F73" s="18">
        <v>2562300</v>
      </c>
      <c r="G73" s="18">
        <v>45.48</v>
      </c>
    </row>
    <row r="74" spans="1:8">
      <c r="A74" s="16">
        <v>20457</v>
      </c>
      <c r="B74" s="18">
        <v>45.16</v>
      </c>
      <c r="C74" s="18">
        <v>45.16</v>
      </c>
      <c r="D74" s="18">
        <v>43.11</v>
      </c>
      <c r="E74" s="18">
        <v>43.82</v>
      </c>
      <c r="F74" s="18">
        <v>2336100</v>
      </c>
      <c r="G74" s="18">
        <v>43.82</v>
      </c>
      <c r="H74" s="17">
        <f>MAX(G74:G85)</f>
        <v>49.39</v>
      </c>
    </row>
    <row r="75" spans="1:8">
      <c r="A75" s="16">
        <v>20486</v>
      </c>
      <c r="B75" s="18">
        <v>44.03</v>
      </c>
      <c r="C75" s="18">
        <v>45.43</v>
      </c>
      <c r="D75" s="18">
        <v>43.42</v>
      </c>
      <c r="E75" s="18">
        <v>45.34</v>
      </c>
      <c r="F75" s="18">
        <v>2513500</v>
      </c>
      <c r="G75" s="18">
        <v>45.34</v>
      </c>
    </row>
    <row r="76" spans="1:8">
      <c r="A76" s="16">
        <v>20515</v>
      </c>
      <c r="B76" s="18">
        <v>45.54</v>
      </c>
      <c r="C76" s="18">
        <v>48.87</v>
      </c>
      <c r="D76" s="18">
        <v>45.54</v>
      </c>
      <c r="E76" s="18">
        <v>48.48</v>
      </c>
      <c r="F76" s="18">
        <v>3037600</v>
      </c>
      <c r="G76" s="18">
        <v>48.48</v>
      </c>
    </row>
    <row r="77" spans="1:8">
      <c r="A77" s="16">
        <v>20547</v>
      </c>
      <c r="B77" s="18">
        <v>48.7</v>
      </c>
      <c r="C77" s="18">
        <v>48.85</v>
      </c>
      <c r="D77" s="18">
        <v>47.09</v>
      </c>
      <c r="E77" s="18">
        <v>48.38</v>
      </c>
      <c r="F77" s="18">
        <v>2706100</v>
      </c>
      <c r="G77" s="18">
        <v>48.38</v>
      </c>
    </row>
    <row r="78" spans="1:8">
      <c r="A78" s="16">
        <v>20576</v>
      </c>
      <c r="B78" s="18">
        <v>48.16</v>
      </c>
      <c r="C78" s="18">
        <v>48.51</v>
      </c>
      <c r="D78" s="18">
        <v>44.1</v>
      </c>
      <c r="E78" s="18">
        <v>45.2</v>
      </c>
      <c r="F78" s="18">
        <v>2510400</v>
      </c>
      <c r="G78" s="18">
        <v>45.2</v>
      </c>
    </row>
    <row r="79" spans="1:8">
      <c r="A79" s="16">
        <v>20607</v>
      </c>
      <c r="B79" s="18">
        <v>45.58</v>
      </c>
      <c r="C79" s="18">
        <v>47.13</v>
      </c>
      <c r="D79" s="18">
        <v>45.14</v>
      </c>
      <c r="E79" s="18">
        <v>46.97</v>
      </c>
      <c r="F79" s="18">
        <v>1855200</v>
      </c>
      <c r="G79" s="18">
        <v>46.97</v>
      </c>
    </row>
    <row r="80" spans="1:8">
      <c r="A80" s="16">
        <v>20638</v>
      </c>
      <c r="B80" s="18">
        <v>46.93</v>
      </c>
      <c r="C80" s="18">
        <v>49.48</v>
      </c>
      <c r="D80" s="18">
        <v>46.93</v>
      </c>
      <c r="E80" s="18">
        <v>49.39</v>
      </c>
      <c r="F80" s="18">
        <v>2293800</v>
      </c>
      <c r="G80" s="18">
        <v>49.39</v>
      </c>
    </row>
    <row r="81" spans="1:8">
      <c r="A81" s="16">
        <v>20668</v>
      </c>
      <c r="B81" s="18">
        <v>49.62</v>
      </c>
      <c r="C81" s="18">
        <v>49.64</v>
      </c>
      <c r="D81" s="18">
        <v>46.94</v>
      </c>
      <c r="E81" s="18">
        <v>47.51</v>
      </c>
      <c r="F81" s="18">
        <v>2003000</v>
      </c>
      <c r="G81" s="18">
        <v>47.51</v>
      </c>
    </row>
    <row r="82" spans="1:8">
      <c r="A82" s="16">
        <v>20702</v>
      </c>
      <c r="B82" s="18">
        <v>47.89</v>
      </c>
      <c r="C82" s="18">
        <v>48.1</v>
      </c>
      <c r="D82" s="18">
        <v>45.35</v>
      </c>
      <c r="E82" s="18">
        <v>45.35</v>
      </c>
      <c r="F82" s="18">
        <v>2049400</v>
      </c>
      <c r="G82" s="18">
        <v>45.35</v>
      </c>
    </row>
    <row r="83" spans="1:8">
      <c r="A83" s="16">
        <v>20729</v>
      </c>
      <c r="B83" s="18">
        <v>44.7</v>
      </c>
      <c r="C83" s="18">
        <v>47</v>
      </c>
      <c r="D83" s="18">
        <v>44.7</v>
      </c>
      <c r="E83" s="18">
        <v>45.58</v>
      </c>
      <c r="F83" s="18">
        <v>1851300</v>
      </c>
      <c r="G83" s="18">
        <v>45.58</v>
      </c>
    </row>
    <row r="84" spans="1:8">
      <c r="A84" s="16">
        <v>20760</v>
      </c>
      <c r="B84" s="18">
        <v>46.52</v>
      </c>
      <c r="C84" s="18">
        <v>47.6</v>
      </c>
      <c r="D84" s="18">
        <v>44.38</v>
      </c>
      <c r="E84" s="18">
        <v>45.08</v>
      </c>
      <c r="F84" s="18">
        <v>2292500</v>
      </c>
      <c r="G84" s="18">
        <v>45.08</v>
      </c>
    </row>
    <row r="85" spans="1:8">
      <c r="A85" s="16">
        <v>20792</v>
      </c>
      <c r="B85" s="18">
        <v>45.98</v>
      </c>
      <c r="C85" s="18">
        <v>47.04</v>
      </c>
      <c r="D85" s="18">
        <v>45.84</v>
      </c>
      <c r="E85" s="18">
        <v>46.67</v>
      </c>
      <c r="F85" s="18">
        <v>2632100</v>
      </c>
      <c r="G85" s="18">
        <v>46.67</v>
      </c>
    </row>
    <row r="86" spans="1:8">
      <c r="A86" s="16">
        <v>20822</v>
      </c>
      <c r="B86" s="18">
        <v>46.2</v>
      </c>
      <c r="C86" s="18">
        <v>46.66</v>
      </c>
      <c r="D86" s="18">
        <v>44.4</v>
      </c>
      <c r="E86" s="18">
        <v>44.72</v>
      </c>
      <c r="F86" s="18">
        <v>2275400</v>
      </c>
      <c r="G86" s="18">
        <v>44.72</v>
      </c>
      <c r="H86" s="17">
        <f>MAX(G86:G97)</f>
        <v>47.91</v>
      </c>
    </row>
    <row r="87" spans="1:8">
      <c r="A87" s="16">
        <v>20852</v>
      </c>
      <c r="B87" s="18">
        <v>44.62</v>
      </c>
      <c r="C87" s="18">
        <v>44.62</v>
      </c>
      <c r="D87" s="18">
        <v>42.39</v>
      </c>
      <c r="E87" s="18">
        <v>43.26</v>
      </c>
      <c r="F87" s="18">
        <v>2060500</v>
      </c>
      <c r="G87" s="18">
        <v>43.26</v>
      </c>
    </row>
    <row r="88" spans="1:8">
      <c r="A88" s="16">
        <v>20880</v>
      </c>
      <c r="B88" s="18">
        <v>43.74</v>
      </c>
      <c r="C88" s="18">
        <v>44.23</v>
      </c>
      <c r="D88" s="18">
        <v>43.74</v>
      </c>
      <c r="E88" s="18">
        <v>44.11</v>
      </c>
      <c r="F88" s="18">
        <v>1774700</v>
      </c>
      <c r="G88" s="18">
        <v>44.11</v>
      </c>
    </row>
    <row r="89" spans="1:8">
      <c r="A89" s="16">
        <v>20911</v>
      </c>
      <c r="B89" s="18">
        <v>44.14</v>
      </c>
      <c r="C89" s="18">
        <v>45.74</v>
      </c>
      <c r="D89" s="18">
        <v>44.14</v>
      </c>
      <c r="E89" s="18">
        <v>45.74</v>
      </c>
      <c r="F89" s="18">
        <v>2404200</v>
      </c>
      <c r="G89" s="18">
        <v>45.74</v>
      </c>
    </row>
    <row r="90" spans="1:8">
      <c r="A90" s="16">
        <v>20941</v>
      </c>
      <c r="B90" s="18">
        <v>46.02</v>
      </c>
      <c r="C90" s="18">
        <v>47.43</v>
      </c>
      <c r="D90" s="18">
        <v>46.02</v>
      </c>
      <c r="E90" s="18">
        <v>47.43</v>
      </c>
      <c r="F90" s="18">
        <v>2482200</v>
      </c>
      <c r="G90" s="18">
        <v>47.43</v>
      </c>
    </row>
    <row r="91" spans="1:8">
      <c r="A91" s="16">
        <v>20974</v>
      </c>
      <c r="B91" s="18">
        <v>47.37</v>
      </c>
      <c r="C91" s="18">
        <v>48.24</v>
      </c>
      <c r="D91" s="18">
        <v>46.78</v>
      </c>
      <c r="E91" s="18">
        <v>47.37</v>
      </c>
      <c r="F91" s="18">
        <v>2262000</v>
      </c>
      <c r="G91" s="18">
        <v>47.37</v>
      </c>
    </row>
    <row r="92" spans="1:8">
      <c r="A92" s="16">
        <v>21002</v>
      </c>
      <c r="B92" s="18">
        <v>47.43</v>
      </c>
      <c r="C92" s="18">
        <v>49.13</v>
      </c>
      <c r="D92" s="18">
        <v>47.43</v>
      </c>
      <c r="E92" s="18">
        <v>47.91</v>
      </c>
      <c r="F92" s="18">
        <v>2275400</v>
      </c>
      <c r="G92" s="18">
        <v>47.91</v>
      </c>
    </row>
    <row r="93" spans="1:8">
      <c r="A93" s="16">
        <v>21033</v>
      </c>
      <c r="B93" s="18">
        <v>47.79</v>
      </c>
      <c r="C93" s="18">
        <v>47.79</v>
      </c>
      <c r="D93" s="18">
        <v>43.89</v>
      </c>
      <c r="E93" s="18">
        <v>45.22</v>
      </c>
      <c r="F93" s="18">
        <v>1954000</v>
      </c>
      <c r="G93" s="18">
        <v>45.22</v>
      </c>
    </row>
    <row r="94" spans="1:8">
      <c r="A94" s="16">
        <v>21066</v>
      </c>
      <c r="B94" s="18">
        <v>45.44</v>
      </c>
      <c r="C94" s="18">
        <v>45.44</v>
      </c>
      <c r="D94" s="18">
        <v>42.42</v>
      </c>
      <c r="E94" s="18">
        <v>42.42</v>
      </c>
      <c r="F94" s="18">
        <v>1920500</v>
      </c>
      <c r="G94" s="18">
        <v>42.42</v>
      </c>
    </row>
    <row r="95" spans="1:8">
      <c r="A95" s="16">
        <v>21094</v>
      </c>
      <c r="B95" s="18">
        <v>42.76</v>
      </c>
      <c r="C95" s="18">
        <v>43.14</v>
      </c>
      <c r="D95" s="18">
        <v>38.979999999999997</v>
      </c>
      <c r="E95" s="18">
        <v>41.06</v>
      </c>
      <c r="F95" s="18">
        <v>2875200</v>
      </c>
      <c r="G95" s="18">
        <v>41.06</v>
      </c>
    </row>
    <row r="96" spans="1:8">
      <c r="A96" s="16">
        <v>21125</v>
      </c>
      <c r="B96" s="18">
        <v>40.44</v>
      </c>
      <c r="C96" s="18">
        <v>41.72</v>
      </c>
      <c r="D96" s="18">
        <v>39.44</v>
      </c>
      <c r="E96" s="18">
        <v>41.72</v>
      </c>
      <c r="F96" s="18">
        <v>2681000</v>
      </c>
      <c r="G96" s="18">
        <v>41.72</v>
      </c>
    </row>
    <row r="97" spans="1:8">
      <c r="A97" s="16">
        <v>21156</v>
      </c>
      <c r="B97" s="18">
        <v>41.36</v>
      </c>
      <c r="C97" s="18">
        <v>41.54</v>
      </c>
      <c r="D97" s="18">
        <v>39.380000000000003</v>
      </c>
      <c r="E97" s="18">
        <v>39.99</v>
      </c>
      <c r="F97" s="18">
        <v>2833800</v>
      </c>
      <c r="G97" s="18">
        <v>39.99</v>
      </c>
    </row>
    <row r="98" spans="1:8">
      <c r="A98" s="16">
        <v>21187</v>
      </c>
      <c r="B98" s="18">
        <v>40.33</v>
      </c>
      <c r="C98" s="18">
        <v>41.88</v>
      </c>
      <c r="D98" s="18">
        <v>40.33</v>
      </c>
      <c r="E98" s="18">
        <v>41.7</v>
      </c>
      <c r="F98" s="18">
        <v>2357200</v>
      </c>
      <c r="G98" s="18">
        <v>41.7</v>
      </c>
      <c r="H98" s="17">
        <f>MAX(G98:G109)</f>
        <v>55.21</v>
      </c>
    </row>
    <row r="99" spans="1:8">
      <c r="A99" s="16">
        <v>21219</v>
      </c>
      <c r="B99" s="18">
        <v>42.04</v>
      </c>
      <c r="C99" s="18">
        <v>42.46</v>
      </c>
      <c r="D99" s="18">
        <v>40.61</v>
      </c>
      <c r="E99" s="18">
        <v>40.840000000000003</v>
      </c>
      <c r="F99" s="18">
        <v>2088500</v>
      </c>
      <c r="G99" s="18">
        <v>40.840000000000003</v>
      </c>
    </row>
    <row r="100" spans="1:8">
      <c r="A100" s="16">
        <v>21247</v>
      </c>
      <c r="B100" s="18">
        <v>41.13</v>
      </c>
      <c r="C100" s="18">
        <v>42.58</v>
      </c>
      <c r="D100" s="18">
        <v>41.13</v>
      </c>
      <c r="E100" s="18">
        <v>42.1</v>
      </c>
      <c r="F100" s="18">
        <v>2320400</v>
      </c>
      <c r="G100" s="18">
        <v>42.1</v>
      </c>
    </row>
    <row r="101" spans="1:8">
      <c r="A101" s="16">
        <v>21276</v>
      </c>
      <c r="B101" s="18">
        <v>41.93</v>
      </c>
      <c r="C101" s="18">
        <v>43.44</v>
      </c>
      <c r="D101" s="18">
        <v>41.33</v>
      </c>
      <c r="E101" s="18">
        <v>43.44</v>
      </c>
      <c r="F101" s="18">
        <v>2531900</v>
      </c>
      <c r="G101" s="18">
        <v>43.44</v>
      </c>
    </row>
    <row r="102" spans="1:8">
      <c r="A102" s="16">
        <v>21306</v>
      </c>
      <c r="B102" s="18">
        <v>43.54</v>
      </c>
      <c r="C102" s="18">
        <v>44.09</v>
      </c>
      <c r="D102" s="18">
        <v>43.12</v>
      </c>
      <c r="E102" s="18">
        <v>44.09</v>
      </c>
      <c r="F102" s="18">
        <v>2688000</v>
      </c>
      <c r="G102" s="18">
        <v>44.09</v>
      </c>
    </row>
    <row r="103" spans="1:8">
      <c r="A103" s="16">
        <v>21338</v>
      </c>
      <c r="B103" s="18">
        <v>44.31</v>
      </c>
      <c r="C103" s="18">
        <v>45.34</v>
      </c>
      <c r="D103" s="18">
        <v>44.31</v>
      </c>
      <c r="E103" s="18">
        <v>45.24</v>
      </c>
      <c r="F103" s="18">
        <v>2830000</v>
      </c>
      <c r="G103" s="18">
        <v>45.24</v>
      </c>
    </row>
    <row r="104" spans="1:8">
      <c r="A104" s="16">
        <v>21367</v>
      </c>
      <c r="B104" s="18">
        <v>45.28</v>
      </c>
      <c r="C104" s="18">
        <v>47.19</v>
      </c>
      <c r="D104" s="18">
        <v>45.11</v>
      </c>
      <c r="E104" s="18">
        <v>47.19</v>
      </c>
      <c r="F104" s="18">
        <v>3357700</v>
      </c>
      <c r="G104" s="18">
        <v>47.19</v>
      </c>
    </row>
    <row r="105" spans="1:8">
      <c r="A105" s="16">
        <v>21398</v>
      </c>
      <c r="B105" s="18">
        <v>47.49</v>
      </c>
      <c r="C105" s="18">
        <v>48.16</v>
      </c>
      <c r="D105" s="18">
        <v>47.22</v>
      </c>
      <c r="E105" s="18">
        <v>47.75</v>
      </c>
      <c r="F105" s="18">
        <v>3074200</v>
      </c>
      <c r="G105" s="18">
        <v>47.75</v>
      </c>
    </row>
    <row r="106" spans="1:8">
      <c r="A106" s="16">
        <v>21430</v>
      </c>
      <c r="B106" s="18">
        <v>48</v>
      </c>
      <c r="C106" s="18">
        <v>50.06</v>
      </c>
      <c r="D106" s="18">
        <v>47.97</v>
      </c>
      <c r="E106" s="18">
        <v>50.06</v>
      </c>
      <c r="F106" s="18">
        <v>3623800</v>
      </c>
      <c r="G106" s="18">
        <v>50.06</v>
      </c>
    </row>
    <row r="107" spans="1:8">
      <c r="A107" s="16">
        <v>21459</v>
      </c>
      <c r="B107" s="18">
        <v>49.98</v>
      </c>
      <c r="C107" s="18">
        <v>51.62</v>
      </c>
      <c r="D107" s="18">
        <v>49.98</v>
      </c>
      <c r="E107" s="18">
        <v>51.33</v>
      </c>
      <c r="F107" s="18">
        <v>4301700</v>
      </c>
      <c r="G107" s="18">
        <v>51.33</v>
      </c>
    </row>
    <row r="108" spans="1:8">
      <c r="A108" s="16">
        <v>21492</v>
      </c>
      <c r="B108" s="18">
        <v>51.56</v>
      </c>
      <c r="C108" s="18">
        <v>53.24</v>
      </c>
      <c r="D108" s="18">
        <v>51.02</v>
      </c>
      <c r="E108" s="18">
        <v>52.48</v>
      </c>
      <c r="F108" s="18">
        <v>4359400</v>
      </c>
      <c r="G108" s="18">
        <v>52.48</v>
      </c>
    </row>
    <row r="109" spans="1:8">
      <c r="A109" s="16">
        <v>21520</v>
      </c>
      <c r="B109" s="18">
        <v>52.69</v>
      </c>
      <c r="C109" s="18">
        <v>55.21</v>
      </c>
      <c r="D109" s="18">
        <v>52.46</v>
      </c>
      <c r="E109" s="18">
        <v>55.21</v>
      </c>
      <c r="F109" s="18">
        <v>3805200</v>
      </c>
      <c r="G109" s="18">
        <v>55.21</v>
      </c>
    </row>
    <row r="110" spans="1:8">
      <c r="A110" s="16">
        <v>21552</v>
      </c>
      <c r="B110" s="18">
        <v>55.44</v>
      </c>
      <c r="C110" s="18">
        <v>56.04</v>
      </c>
      <c r="D110" s="18">
        <v>54.89</v>
      </c>
      <c r="E110" s="18">
        <v>55.45</v>
      </c>
      <c r="F110" s="18">
        <v>4135200</v>
      </c>
      <c r="G110" s="18">
        <v>55.45</v>
      </c>
      <c r="H110" s="17">
        <f>MAX(G110:G121)</f>
        <v>60.51</v>
      </c>
    </row>
    <row r="111" spans="1:8">
      <c r="A111" s="16">
        <v>21583</v>
      </c>
      <c r="B111" s="18">
        <v>55.21</v>
      </c>
      <c r="C111" s="18">
        <v>55.52</v>
      </c>
      <c r="D111" s="18">
        <v>53.58</v>
      </c>
      <c r="E111" s="18">
        <v>55.41</v>
      </c>
      <c r="F111" s="18">
        <v>3688900</v>
      </c>
      <c r="G111" s="18">
        <v>55.41</v>
      </c>
    </row>
    <row r="112" spans="1:8">
      <c r="A112" s="16">
        <v>21611</v>
      </c>
      <c r="B112" s="18">
        <v>55.73</v>
      </c>
      <c r="C112" s="18">
        <v>56.67</v>
      </c>
      <c r="D112" s="18">
        <v>55.44</v>
      </c>
      <c r="E112" s="18">
        <v>55.44</v>
      </c>
      <c r="F112" s="18">
        <v>4059500</v>
      </c>
      <c r="G112" s="18">
        <v>55.44</v>
      </c>
    </row>
    <row r="113" spans="1:8">
      <c r="A113" s="16">
        <v>21641</v>
      </c>
      <c r="B113" s="18">
        <v>55.69</v>
      </c>
      <c r="C113" s="18">
        <v>58.17</v>
      </c>
      <c r="D113" s="18">
        <v>55.69</v>
      </c>
      <c r="E113" s="18">
        <v>57.59</v>
      </c>
      <c r="F113" s="18">
        <v>3606800</v>
      </c>
      <c r="G113" s="18">
        <v>57.59</v>
      </c>
    </row>
    <row r="114" spans="1:8">
      <c r="A114" s="16">
        <v>21671</v>
      </c>
      <c r="B114" s="18">
        <v>57.65</v>
      </c>
      <c r="C114" s="18">
        <v>58.68</v>
      </c>
      <c r="D114" s="18">
        <v>56.88</v>
      </c>
      <c r="E114" s="18">
        <v>58.68</v>
      </c>
      <c r="F114" s="18">
        <v>3511400</v>
      </c>
      <c r="G114" s="18">
        <v>58.68</v>
      </c>
    </row>
    <row r="115" spans="1:8">
      <c r="A115" s="16">
        <v>21702</v>
      </c>
      <c r="B115" s="18">
        <v>58.63</v>
      </c>
      <c r="C115" s="18">
        <v>58.63</v>
      </c>
      <c r="D115" s="18">
        <v>56.36</v>
      </c>
      <c r="E115" s="18">
        <v>58.47</v>
      </c>
      <c r="F115" s="18">
        <v>3068600</v>
      </c>
      <c r="G115" s="18">
        <v>58.47</v>
      </c>
    </row>
    <row r="116" spans="1:8">
      <c r="A116" s="16">
        <v>21732</v>
      </c>
      <c r="B116" s="18">
        <v>58.97</v>
      </c>
      <c r="C116" s="18">
        <v>60.62</v>
      </c>
      <c r="D116" s="18">
        <v>58.91</v>
      </c>
      <c r="E116" s="18">
        <v>60.51</v>
      </c>
      <c r="F116" s="18">
        <v>3325900</v>
      </c>
      <c r="G116" s="18">
        <v>60.51</v>
      </c>
    </row>
    <row r="117" spans="1:8">
      <c r="A117" s="16">
        <v>21765</v>
      </c>
      <c r="B117" s="18">
        <v>60.71</v>
      </c>
      <c r="C117" s="18">
        <v>60.71</v>
      </c>
      <c r="D117" s="18">
        <v>58.27</v>
      </c>
      <c r="E117" s="18">
        <v>59.6</v>
      </c>
      <c r="F117" s="18">
        <v>2532800</v>
      </c>
      <c r="G117" s="18">
        <v>59.6</v>
      </c>
    </row>
    <row r="118" spans="1:8">
      <c r="A118" s="16">
        <v>21794</v>
      </c>
      <c r="B118" s="18">
        <v>58.87</v>
      </c>
      <c r="C118" s="18">
        <v>58.92</v>
      </c>
      <c r="D118" s="18">
        <v>55.14</v>
      </c>
      <c r="E118" s="18">
        <v>56.88</v>
      </c>
      <c r="F118" s="18">
        <v>2873800</v>
      </c>
      <c r="G118" s="18">
        <v>56.88</v>
      </c>
    </row>
    <row r="119" spans="1:8">
      <c r="A119" s="16">
        <v>21824</v>
      </c>
      <c r="B119" s="18">
        <v>56.94</v>
      </c>
      <c r="C119" s="18">
        <v>57.52</v>
      </c>
      <c r="D119" s="18">
        <v>56</v>
      </c>
      <c r="E119" s="18">
        <v>57.52</v>
      </c>
      <c r="F119" s="18">
        <v>2949500</v>
      </c>
      <c r="G119" s="18">
        <v>57.52</v>
      </c>
    </row>
    <row r="120" spans="1:8">
      <c r="A120" s="16">
        <v>21856</v>
      </c>
      <c r="B120" s="18">
        <v>57.41</v>
      </c>
      <c r="C120" s="18">
        <v>58.28</v>
      </c>
      <c r="D120" s="18">
        <v>56.22</v>
      </c>
      <c r="E120" s="18">
        <v>58.28</v>
      </c>
      <c r="F120" s="18">
        <v>3587800</v>
      </c>
      <c r="G120" s="18">
        <v>58.28</v>
      </c>
    </row>
    <row r="121" spans="1:8">
      <c r="A121" s="16">
        <v>21885</v>
      </c>
      <c r="B121" s="18">
        <v>58.7</v>
      </c>
      <c r="C121" s="18">
        <v>59.89</v>
      </c>
      <c r="D121" s="18">
        <v>58.6</v>
      </c>
      <c r="E121" s="18">
        <v>59.89</v>
      </c>
      <c r="F121" s="18">
        <v>3455400</v>
      </c>
      <c r="G121" s="18">
        <v>59.89</v>
      </c>
    </row>
    <row r="122" spans="1:8">
      <c r="A122" s="16">
        <v>21919</v>
      </c>
      <c r="B122" s="18">
        <v>59.91</v>
      </c>
      <c r="C122" s="18">
        <v>60.39</v>
      </c>
      <c r="D122" s="18">
        <v>55.61</v>
      </c>
      <c r="E122" s="18">
        <v>55.61</v>
      </c>
      <c r="F122" s="18">
        <v>3349000</v>
      </c>
      <c r="G122" s="18">
        <v>55.61</v>
      </c>
      <c r="H122" s="17">
        <f>MAX(G122:G133)</f>
        <v>58.11</v>
      </c>
    </row>
    <row r="123" spans="1:8">
      <c r="A123" s="16">
        <v>21947</v>
      </c>
      <c r="B123" s="18">
        <v>55.96</v>
      </c>
      <c r="C123" s="18">
        <v>56.82</v>
      </c>
      <c r="D123" s="18">
        <v>54.73</v>
      </c>
      <c r="E123" s="18">
        <v>56.12</v>
      </c>
      <c r="F123" s="18">
        <v>3174500</v>
      </c>
      <c r="G123" s="18">
        <v>56.12</v>
      </c>
    </row>
    <row r="124" spans="1:8">
      <c r="A124" s="16">
        <v>21976</v>
      </c>
      <c r="B124" s="18">
        <v>56.01</v>
      </c>
      <c r="C124" s="18">
        <v>56.01</v>
      </c>
      <c r="D124" s="18">
        <v>53.47</v>
      </c>
      <c r="E124" s="18">
        <v>55.34</v>
      </c>
      <c r="F124" s="18">
        <v>2973900</v>
      </c>
      <c r="G124" s="18">
        <v>55.34</v>
      </c>
    </row>
    <row r="125" spans="1:8">
      <c r="A125" s="16">
        <v>22007</v>
      </c>
      <c r="B125" s="18">
        <v>55.43</v>
      </c>
      <c r="C125" s="18">
        <v>56.59</v>
      </c>
      <c r="D125" s="18">
        <v>54.37</v>
      </c>
      <c r="E125" s="18">
        <v>54.37</v>
      </c>
      <c r="F125" s="18">
        <v>3007500</v>
      </c>
      <c r="G125" s="18">
        <v>54.37</v>
      </c>
    </row>
    <row r="126" spans="1:8">
      <c r="A126" s="16">
        <v>22038</v>
      </c>
      <c r="B126" s="18">
        <v>54.13</v>
      </c>
      <c r="C126" s="18">
        <v>55.83</v>
      </c>
      <c r="D126" s="18">
        <v>54.13</v>
      </c>
      <c r="E126" s="18">
        <v>55.83</v>
      </c>
      <c r="F126" s="18">
        <v>3454200</v>
      </c>
      <c r="G126" s="18">
        <v>55.83</v>
      </c>
    </row>
    <row r="127" spans="1:8">
      <c r="A127" s="16">
        <v>22068</v>
      </c>
      <c r="B127" s="18">
        <v>55.89</v>
      </c>
      <c r="C127" s="18">
        <v>58</v>
      </c>
      <c r="D127" s="18">
        <v>55.89</v>
      </c>
      <c r="E127" s="18">
        <v>56.92</v>
      </c>
      <c r="F127" s="18">
        <v>3610000</v>
      </c>
      <c r="G127" s="18">
        <v>56.92</v>
      </c>
    </row>
    <row r="128" spans="1:8">
      <c r="A128" s="16">
        <v>22098</v>
      </c>
      <c r="B128" s="18">
        <v>57.06</v>
      </c>
      <c r="C128" s="18">
        <v>57.38</v>
      </c>
      <c r="D128" s="18">
        <v>54.17</v>
      </c>
      <c r="E128" s="18">
        <v>55.51</v>
      </c>
      <c r="F128" s="18">
        <v>2829500</v>
      </c>
      <c r="G128" s="18">
        <v>55.51</v>
      </c>
    </row>
    <row r="129" spans="1:8">
      <c r="A129" s="16">
        <v>22129</v>
      </c>
      <c r="B129" s="18">
        <v>55.53</v>
      </c>
      <c r="C129" s="18">
        <v>58.07</v>
      </c>
      <c r="D129" s="18">
        <v>54.72</v>
      </c>
      <c r="E129" s="18">
        <v>56.96</v>
      </c>
      <c r="F129" s="18">
        <v>2976500</v>
      </c>
      <c r="G129" s="18">
        <v>56.96</v>
      </c>
    </row>
    <row r="130" spans="1:8">
      <c r="A130" s="16">
        <v>22160</v>
      </c>
      <c r="B130" s="18">
        <v>57.09</v>
      </c>
      <c r="C130" s="18">
        <v>57.09</v>
      </c>
      <c r="D130" s="18">
        <v>52.48</v>
      </c>
      <c r="E130" s="18">
        <v>53.52</v>
      </c>
      <c r="F130" s="18">
        <v>3057600</v>
      </c>
      <c r="G130" s="18">
        <v>53.52</v>
      </c>
    </row>
    <row r="131" spans="1:8">
      <c r="A131" s="16">
        <v>22192</v>
      </c>
      <c r="B131" s="18">
        <v>53.36</v>
      </c>
      <c r="C131" s="18">
        <v>54.86</v>
      </c>
      <c r="D131" s="18">
        <v>52.2</v>
      </c>
      <c r="E131" s="18">
        <v>53.39</v>
      </c>
      <c r="F131" s="18">
        <v>2706100</v>
      </c>
      <c r="G131" s="18">
        <v>53.39</v>
      </c>
    </row>
    <row r="132" spans="1:8">
      <c r="A132" s="16">
        <v>22221</v>
      </c>
      <c r="B132" s="18">
        <v>53.94</v>
      </c>
      <c r="C132" s="18">
        <v>56.43</v>
      </c>
      <c r="D132" s="18">
        <v>53.94</v>
      </c>
      <c r="E132" s="18">
        <v>55.54</v>
      </c>
      <c r="F132" s="18">
        <v>3254500</v>
      </c>
      <c r="G132" s="18">
        <v>55.54</v>
      </c>
    </row>
    <row r="133" spans="1:8">
      <c r="A133" s="16">
        <v>22251</v>
      </c>
      <c r="B133" s="18">
        <v>55.3</v>
      </c>
      <c r="C133" s="18">
        <v>58.11</v>
      </c>
      <c r="D133" s="18">
        <v>55.3</v>
      </c>
      <c r="E133" s="18">
        <v>58.11</v>
      </c>
      <c r="F133" s="18">
        <v>3934700</v>
      </c>
      <c r="G133" s="18">
        <v>58.11</v>
      </c>
    </row>
    <row r="134" spans="1:8">
      <c r="A134" s="16">
        <v>22284</v>
      </c>
      <c r="B134" s="18">
        <v>57.57</v>
      </c>
      <c r="C134" s="18">
        <v>61.97</v>
      </c>
      <c r="D134" s="18">
        <v>57.57</v>
      </c>
      <c r="E134" s="18">
        <v>61.78</v>
      </c>
      <c r="F134" s="18">
        <v>4461900</v>
      </c>
      <c r="G134" s="18">
        <v>61.78</v>
      </c>
      <c r="H134" s="17">
        <f>MAX(G134:G145)</f>
        <v>71.55</v>
      </c>
    </row>
    <row r="135" spans="1:8">
      <c r="A135" s="16">
        <v>22313</v>
      </c>
      <c r="B135" s="18">
        <v>61.9</v>
      </c>
      <c r="C135" s="18">
        <v>63.44</v>
      </c>
      <c r="D135" s="18">
        <v>61.14</v>
      </c>
      <c r="E135" s="18">
        <v>63.44</v>
      </c>
      <c r="F135" s="18">
        <v>5187300</v>
      </c>
      <c r="G135" s="18">
        <v>63.44</v>
      </c>
    </row>
    <row r="136" spans="1:8">
      <c r="A136" s="16">
        <v>22341</v>
      </c>
      <c r="B136" s="18">
        <v>63.43</v>
      </c>
      <c r="C136" s="18">
        <v>65.06</v>
      </c>
      <c r="D136" s="18">
        <v>63.38</v>
      </c>
      <c r="E136" s="18">
        <v>65.06</v>
      </c>
      <c r="F136" s="18">
        <v>5484500</v>
      </c>
      <c r="G136" s="18">
        <v>65.06</v>
      </c>
    </row>
    <row r="137" spans="1:8">
      <c r="A137" s="16">
        <v>22374</v>
      </c>
      <c r="B137" s="18">
        <v>65.599999999999994</v>
      </c>
      <c r="C137" s="18">
        <v>68.680000000000007</v>
      </c>
      <c r="D137" s="18">
        <v>64.400000000000006</v>
      </c>
      <c r="E137" s="18">
        <v>65.31</v>
      </c>
      <c r="F137" s="18">
        <v>5273500</v>
      </c>
      <c r="G137" s="18">
        <v>65.31</v>
      </c>
    </row>
    <row r="138" spans="1:8">
      <c r="A138" s="16">
        <v>22402</v>
      </c>
      <c r="B138" s="18">
        <v>65.17</v>
      </c>
      <c r="C138" s="18">
        <v>67.39</v>
      </c>
      <c r="D138" s="18">
        <v>65.17</v>
      </c>
      <c r="E138" s="18">
        <v>66.56</v>
      </c>
      <c r="F138" s="18">
        <v>4821900</v>
      </c>
      <c r="G138" s="18">
        <v>66.56</v>
      </c>
    </row>
    <row r="139" spans="1:8">
      <c r="A139" s="16">
        <v>22433</v>
      </c>
      <c r="B139" s="18">
        <v>66.56</v>
      </c>
      <c r="C139" s="18">
        <v>67.08</v>
      </c>
      <c r="D139" s="18">
        <v>64.47</v>
      </c>
      <c r="E139" s="18">
        <v>64.64</v>
      </c>
      <c r="F139" s="18">
        <v>3430400</v>
      </c>
      <c r="G139" s="18">
        <v>64.64</v>
      </c>
    </row>
    <row r="140" spans="1:8">
      <c r="A140" s="16">
        <v>22465</v>
      </c>
      <c r="B140" s="18">
        <v>65.209999999999994</v>
      </c>
      <c r="C140" s="18">
        <v>66.760000000000005</v>
      </c>
      <c r="D140" s="18">
        <v>64.41</v>
      </c>
      <c r="E140" s="18">
        <v>66.760000000000005</v>
      </c>
      <c r="F140" s="18">
        <v>3200500</v>
      </c>
      <c r="G140" s="18">
        <v>66.760000000000005</v>
      </c>
    </row>
    <row r="141" spans="1:8">
      <c r="A141" s="16">
        <v>22494</v>
      </c>
      <c r="B141" s="18">
        <v>67.37</v>
      </c>
      <c r="C141" s="18">
        <v>68.44</v>
      </c>
      <c r="D141" s="18">
        <v>66.94</v>
      </c>
      <c r="E141" s="18">
        <v>68.069999999999993</v>
      </c>
      <c r="F141" s="18">
        <v>3670000</v>
      </c>
      <c r="G141" s="18">
        <v>68.069999999999993</v>
      </c>
    </row>
    <row r="142" spans="1:8">
      <c r="A142" s="16">
        <v>22525</v>
      </c>
      <c r="B142" s="18">
        <v>68.19</v>
      </c>
      <c r="C142" s="18">
        <v>68.459999999999994</v>
      </c>
      <c r="D142" s="18">
        <v>65.77</v>
      </c>
      <c r="E142" s="18">
        <v>66.73</v>
      </c>
      <c r="F142" s="18">
        <v>3344000</v>
      </c>
      <c r="G142" s="18">
        <v>66.73</v>
      </c>
    </row>
    <row r="143" spans="1:8">
      <c r="A143" s="16">
        <v>22556</v>
      </c>
      <c r="B143" s="18">
        <v>66.77</v>
      </c>
      <c r="C143" s="18">
        <v>68.62</v>
      </c>
      <c r="D143" s="18">
        <v>66.73</v>
      </c>
      <c r="E143" s="18">
        <v>68.62</v>
      </c>
      <c r="F143" s="18">
        <v>3469500</v>
      </c>
      <c r="G143" s="18">
        <v>68.62</v>
      </c>
    </row>
    <row r="144" spans="1:8">
      <c r="A144" s="16">
        <v>22586</v>
      </c>
      <c r="B144" s="18">
        <v>68.73</v>
      </c>
      <c r="C144" s="18">
        <v>71.849999999999994</v>
      </c>
      <c r="D144" s="18">
        <v>68.73</v>
      </c>
      <c r="E144" s="18">
        <v>71.319999999999993</v>
      </c>
      <c r="F144" s="18">
        <v>4599000</v>
      </c>
      <c r="G144" s="18">
        <v>71.319999999999993</v>
      </c>
    </row>
    <row r="145" spans="1:8">
      <c r="A145" s="16">
        <v>22616</v>
      </c>
      <c r="B145" s="18">
        <v>71.78</v>
      </c>
      <c r="C145" s="18">
        <v>72.64</v>
      </c>
      <c r="D145" s="18">
        <v>70.86</v>
      </c>
      <c r="E145" s="18">
        <v>71.55</v>
      </c>
      <c r="F145" s="18">
        <v>4387500</v>
      </c>
      <c r="G145" s="18">
        <v>71.55</v>
      </c>
    </row>
    <row r="146" spans="1:8">
      <c r="A146" s="16">
        <v>22648</v>
      </c>
      <c r="B146" s="18">
        <v>71.55</v>
      </c>
      <c r="C146" s="18">
        <v>71.959999999999994</v>
      </c>
      <c r="D146" s="18">
        <v>67.55</v>
      </c>
      <c r="E146" s="18">
        <v>68.84</v>
      </c>
      <c r="F146" s="18">
        <v>3846800</v>
      </c>
      <c r="G146" s="18">
        <v>68.84</v>
      </c>
      <c r="H146" s="17">
        <f>MAX(G146:G157)</f>
        <v>69.959999999999994</v>
      </c>
    </row>
    <row r="147" spans="1:8">
      <c r="A147" s="16">
        <v>22678</v>
      </c>
      <c r="B147" s="18">
        <v>68.84</v>
      </c>
      <c r="C147" s="18">
        <v>71.13</v>
      </c>
      <c r="D147" s="18">
        <v>68.56</v>
      </c>
      <c r="E147" s="18">
        <v>69.959999999999994</v>
      </c>
      <c r="F147" s="18">
        <v>3640000</v>
      </c>
      <c r="G147" s="18">
        <v>69.959999999999994</v>
      </c>
    </row>
    <row r="148" spans="1:8">
      <c r="A148" s="16">
        <v>22706</v>
      </c>
      <c r="B148" s="18">
        <v>69.959999999999994</v>
      </c>
      <c r="C148" s="18">
        <v>71.44</v>
      </c>
      <c r="D148" s="18">
        <v>69.16</v>
      </c>
      <c r="E148" s="18">
        <v>69.55</v>
      </c>
      <c r="F148" s="18">
        <v>3245000</v>
      </c>
      <c r="G148" s="18">
        <v>69.55</v>
      </c>
    </row>
    <row r="149" spans="1:8">
      <c r="A149" s="16">
        <v>22738</v>
      </c>
      <c r="B149" s="18">
        <v>69.55</v>
      </c>
      <c r="C149" s="18">
        <v>69.819999999999993</v>
      </c>
      <c r="D149" s="18">
        <v>64.95</v>
      </c>
      <c r="E149" s="18">
        <v>65.239999999999995</v>
      </c>
      <c r="F149" s="18">
        <v>3469500</v>
      </c>
      <c r="G149" s="18">
        <v>65.239999999999995</v>
      </c>
    </row>
    <row r="150" spans="1:8">
      <c r="A150" s="16">
        <v>22767</v>
      </c>
      <c r="B150" s="18">
        <v>65.239999999999995</v>
      </c>
      <c r="C150" s="18">
        <v>66.930000000000007</v>
      </c>
      <c r="D150" s="18">
        <v>53.13</v>
      </c>
      <c r="E150" s="18">
        <v>59.63</v>
      </c>
      <c r="F150" s="18">
        <v>5533600</v>
      </c>
      <c r="G150" s="18">
        <v>59.63</v>
      </c>
    </row>
    <row r="151" spans="1:8">
      <c r="A151" s="16">
        <v>22798</v>
      </c>
      <c r="B151" s="18">
        <v>59.63</v>
      </c>
      <c r="C151" s="18">
        <v>59.96</v>
      </c>
      <c r="D151" s="18">
        <v>51.35</v>
      </c>
      <c r="E151" s="18">
        <v>54.75</v>
      </c>
      <c r="F151" s="18">
        <v>4994200</v>
      </c>
      <c r="G151" s="18">
        <v>54.75</v>
      </c>
    </row>
    <row r="152" spans="1:8">
      <c r="A152" s="16">
        <v>22829</v>
      </c>
      <c r="B152" s="18">
        <v>54.75</v>
      </c>
      <c r="C152" s="18">
        <v>58.67</v>
      </c>
      <c r="D152" s="18">
        <v>54.47</v>
      </c>
      <c r="E152" s="18">
        <v>58.23</v>
      </c>
      <c r="F152" s="18">
        <v>3730900</v>
      </c>
      <c r="G152" s="18">
        <v>58.23</v>
      </c>
    </row>
    <row r="153" spans="1:8">
      <c r="A153" s="16">
        <v>22859</v>
      </c>
      <c r="B153" s="18">
        <v>58.23</v>
      </c>
      <c r="C153" s="18">
        <v>60.33</v>
      </c>
      <c r="D153" s="18">
        <v>56.76</v>
      </c>
      <c r="E153" s="18">
        <v>59.12</v>
      </c>
      <c r="F153" s="18">
        <v>3618600</v>
      </c>
      <c r="G153" s="18">
        <v>59.12</v>
      </c>
    </row>
    <row r="154" spans="1:8">
      <c r="A154" s="16">
        <v>22893</v>
      </c>
      <c r="B154" s="18">
        <v>59.12</v>
      </c>
      <c r="C154" s="18">
        <v>59.54</v>
      </c>
      <c r="D154" s="18">
        <v>55.53</v>
      </c>
      <c r="E154" s="18">
        <v>56.27</v>
      </c>
      <c r="F154" s="18">
        <v>3460000</v>
      </c>
      <c r="G154" s="18">
        <v>56.27</v>
      </c>
    </row>
    <row r="155" spans="1:8">
      <c r="A155" s="16">
        <v>22920</v>
      </c>
      <c r="B155" s="18">
        <v>56.27</v>
      </c>
      <c r="C155" s="18">
        <v>57.83</v>
      </c>
      <c r="D155" s="18">
        <v>52.55</v>
      </c>
      <c r="E155" s="18">
        <v>56.52</v>
      </c>
      <c r="F155" s="18">
        <v>3555600</v>
      </c>
      <c r="G155" s="18">
        <v>56.52</v>
      </c>
    </row>
    <row r="156" spans="1:8">
      <c r="A156" s="16">
        <v>22951</v>
      </c>
      <c r="B156" s="18">
        <v>56.52</v>
      </c>
      <c r="C156" s="18">
        <v>62.78</v>
      </c>
      <c r="D156" s="18">
        <v>55.9</v>
      </c>
      <c r="E156" s="18">
        <v>62.26</v>
      </c>
      <c r="F156" s="18">
        <v>5029500</v>
      </c>
      <c r="G156" s="18">
        <v>62.26</v>
      </c>
    </row>
    <row r="157" spans="1:8">
      <c r="A157" s="16">
        <v>22983</v>
      </c>
      <c r="B157" s="18">
        <v>62.26</v>
      </c>
      <c r="C157" s="18">
        <v>63.5</v>
      </c>
      <c r="D157" s="18">
        <v>61.28</v>
      </c>
      <c r="E157" s="18">
        <v>63.1</v>
      </c>
      <c r="F157" s="18">
        <v>4314500</v>
      </c>
      <c r="G157" s="18">
        <v>63.1</v>
      </c>
    </row>
    <row r="158" spans="1:8">
      <c r="A158" s="16">
        <v>23013</v>
      </c>
      <c r="B158" s="18">
        <v>63.1</v>
      </c>
      <c r="C158" s="18">
        <v>66.59</v>
      </c>
      <c r="D158" s="18">
        <v>62.32</v>
      </c>
      <c r="E158" s="18">
        <v>66.2</v>
      </c>
      <c r="F158" s="18">
        <v>4829000</v>
      </c>
      <c r="G158" s="18">
        <v>66.2</v>
      </c>
      <c r="H158" s="17">
        <f>MAX(G158:G169)</f>
        <v>75.02</v>
      </c>
    </row>
    <row r="159" spans="1:8">
      <c r="A159" s="16">
        <v>23043</v>
      </c>
      <c r="B159" s="18">
        <v>66.31</v>
      </c>
      <c r="C159" s="18">
        <v>66.959999999999994</v>
      </c>
      <c r="D159" s="18">
        <v>64.08</v>
      </c>
      <c r="E159" s="18">
        <v>64.290000000000006</v>
      </c>
      <c r="F159" s="18">
        <v>4379400</v>
      </c>
      <c r="G159" s="18">
        <v>64.290000000000006</v>
      </c>
    </row>
    <row r="160" spans="1:8">
      <c r="A160" s="16">
        <v>23071</v>
      </c>
      <c r="B160" s="18">
        <v>64.290000000000006</v>
      </c>
      <c r="C160" s="18">
        <v>67.010000000000005</v>
      </c>
      <c r="D160" s="18">
        <v>63.8</v>
      </c>
      <c r="E160" s="18">
        <v>66.569999999999993</v>
      </c>
      <c r="F160" s="18">
        <v>3721400</v>
      </c>
      <c r="G160" s="18">
        <v>66.569999999999993</v>
      </c>
    </row>
    <row r="161" spans="1:8">
      <c r="A161" s="16">
        <v>23102</v>
      </c>
      <c r="B161" s="18">
        <v>66.569999999999993</v>
      </c>
      <c r="C161" s="18">
        <v>70.180000000000007</v>
      </c>
      <c r="D161" s="18">
        <v>66.23</v>
      </c>
      <c r="E161" s="18">
        <v>69.8</v>
      </c>
      <c r="F161" s="18">
        <v>5284200</v>
      </c>
      <c r="G161" s="18">
        <v>69.8</v>
      </c>
    </row>
    <row r="162" spans="1:8">
      <c r="A162" s="16">
        <v>23132</v>
      </c>
      <c r="B162" s="18">
        <v>69.8</v>
      </c>
      <c r="C162" s="18">
        <v>71.14</v>
      </c>
      <c r="D162" s="18">
        <v>69.03</v>
      </c>
      <c r="E162" s="18">
        <v>70.8</v>
      </c>
      <c r="F162" s="18">
        <v>4988600</v>
      </c>
      <c r="G162" s="18">
        <v>70.8</v>
      </c>
    </row>
    <row r="163" spans="1:8">
      <c r="A163" s="16">
        <v>23165</v>
      </c>
      <c r="B163" s="18">
        <v>70.8</v>
      </c>
      <c r="C163" s="18">
        <v>71.239999999999995</v>
      </c>
      <c r="D163" s="18">
        <v>68.78</v>
      </c>
      <c r="E163" s="18">
        <v>69.37</v>
      </c>
      <c r="F163" s="18">
        <v>4680000</v>
      </c>
      <c r="G163" s="18">
        <v>69.37</v>
      </c>
    </row>
    <row r="164" spans="1:8">
      <c r="A164" s="16">
        <v>23193</v>
      </c>
      <c r="B164" s="18">
        <v>69.37</v>
      </c>
      <c r="C164" s="18">
        <v>70.48</v>
      </c>
      <c r="D164" s="18">
        <v>67.540000000000006</v>
      </c>
      <c r="E164" s="18">
        <v>69.13</v>
      </c>
      <c r="F164" s="18">
        <v>3648600</v>
      </c>
      <c r="G164" s="18">
        <v>69.13</v>
      </c>
    </row>
    <row r="165" spans="1:8">
      <c r="A165" s="16">
        <v>23224</v>
      </c>
      <c r="B165" s="18">
        <v>69.13</v>
      </c>
      <c r="C165" s="18">
        <v>72.709999999999994</v>
      </c>
      <c r="D165" s="18">
        <v>68.64</v>
      </c>
      <c r="E165" s="18">
        <v>72.5</v>
      </c>
      <c r="F165" s="18">
        <v>4373100</v>
      </c>
      <c r="G165" s="18">
        <v>72.5</v>
      </c>
    </row>
    <row r="166" spans="1:8">
      <c r="A166" s="16">
        <v>23257</v>
      </c>
      <c r="B166" s="18">
        <v>72.5</v>
      </c>
      <c r="C166" s="18">
        <v>73.87</v>
      </c>
      <c r="D166" s="18">
        <v>71.28</v>
      </c>
      <c r="E166" s="18">
        <v>71.7</v>
      </c>
      <c r="F166" s="18">
        <v>5517500</v>
      </c>
      <c r="G166" s="18">
        <v>71.7</v>
      </c>
    </row>
    <row r="167" spans="1:8">
      <c r="A167" s="16">
        <v>23285</v>
      </c>
      <c r="B167" s="18">
        <v>71.7</v>
      </c>
      <c r="C167" s="18">
        <v>75.180000000000007</v>
      </c>
      <c r="D167" s="18">
        <v>71.569999999999993</v>
      </c>
      <c r="E167" s="18">
        <v>74.010000000000005</v>
      </c>
      <c r="F167" s="18">
        <v>5538600</v>
      </c>
      <c r="G167" s="18">
        <v>74.010000000000005</v>
      </c>
    </row>
    <row r="168" spans="1:8">
      <c r="A168" s="16">
        <v>23316</v>
      </c>
      <c r="B168" s="18">
        <v>74.010000000000005</v>
      </c>
      <c r="C168" s="18">
        <v>74.44</v>
      </c>
      <c r="D168" s="18">
        <v>69.48</v>
      </c>
      <c r="E168" s="18">
        <v>73.23</v>
      </c>
      <c r="F168" s="18">
        <v>5488800</v>
      </c>
      <c r="G168" s="18">
        <v>73.23</v>
      </c>
    </row>
    <row r="169" spans="1:8">
      <c r="A169" s="16">
        <v>23347</v>
      </c>
      <c r="B169" s="18">
        <v>73.23</v>
      </c>
      <c r="C169" s="18">
        <v>75.36</v>
      </c>
      <c r="D169" s="18">
        <v>73.02</v>
      </c>
      <c r="E169" s="18">
        <v>75.02</v>
      </c>
      <c r="F169" s="18">
        <v>5018500</v>
      </c>
      <c r="G169" s="18">
        <v>75.02</v>
      </c>
    </row>
    <row r="170" spans="1:8">
      <c r="A170" s="16">
        <v>23378</v>
      </c>
      <c r="B170" s="18">
        <v>75.02</v>
      </c>
      <c r="C170" s="18">
        <v>77.78</v>
      </c>
      <c r="D170" s="18">
        <v>74.819999999999993</v>
      </c>
      <c r="E170" s="18">
        <v>77.040000000000006</v>
      </c>
      <c r="F170" s="18">
        <v>5482700</v>
      </c>
      <c r="G170" s="18">
        <v>77.040000000000006</v>
      </c>
      <c r="H170" s="17">
        <f>MAX(G170:G181)</f>
        <v>84.86</v>
      </c>
    </row>
    <row r="171" spans="1:8">
      <c r="A171" s="16">
        <v>23410</v>
      </c>
      <c r="B171" s="18">
        <v>77.040000000000006</v>
      </c>
      <c r="C171" s="18">
        <v>78.31</v>
      </c>
      <c r="D171" s="18">
        <v>76.36</v>
      </c>
      <c r="E171" s="18">
        <v>77.8</v>
      </c>
      <c r="F171" s="18">
        <v>4899400</v>
      </c>
      <c r="G171" s="18">
        <v>77.8</v>
      </c>
    </row>
    <row r="172" spans="1:8">
      <c r="A172" s="16">
        <v>23438</v>
      </c>
      <c r="B172" s="18">
        <v>77.8</v>
      </c>
      <c r="C172" s="18">
        <v>79.89</v>
      </c>
      <c r="D172" s="18">
        <v>77.5</v>
      </c>
      <c r="E172" s="18">
        <v>78.98</v>
      </c>
      <c r="F172" s="18">
        <v>5668000</v>
      </c>
      <c r="G172" s="18">
        <v>78.98</v>
      </c>
    </row>
    <row r="173" spans="1:8">
      <c r="A173" s="16">
        <v>23468</v>
      </c>
      <c r="B173" s="18">
        <v>78.98</v>
      </c>
      <c r="C173" s="18">
        <v>81.2</v>
      </c>
      <c r="D173" s="18">
        <v>78.67</v>
      </c>
      <c r="E173" s="18">
        <v>79.459999999999994</v>
      </c>
      <c r="F173" s="18">
        <v>5871800</v>
      </c>
      <c r="G173" s="18">
        <v>79.459999999999994</v>
      </c>
    </row>
    <row r="174" spans="1:8">
      <c r="A174" s="16">
        <v>23498</v>
      </c>
      <c r="B174" s="18">
        <v>79.459999999999994</v>
      </c>
      <c r="C174" s="18">
        <v>81.81</v>
      </c>
      <c r="D174" s="18">
        <v>79.459999999999994</v>
      </c>
      <c r="E174" s="18">
        <v>80.37</v>
      </c>
      <c r="F174" s="18">
        <v>5185500</v>
      </c>
      <c r="G174" s="18">
        <v>80.37</v>
      </c>
    </row>
    <row r="175" spans="1:8">
      <c r="A175" s="16">
        <v>23529</v>
      </c>
      <c r="B175" s="18">
        <v>80.37</v>
      </c>
      <c r="C175" s="18">
        <v>82.1</v>
      </c>
      <c r="D175" s="18">
        <v>78.150000000000006</v>
      </c>
      <c r="E175" s="18">
        <v>81.69</v>
      </c>
      <c r="F175" s="18">
        <v>4568600</v>
      </c>
      <c r="G175" s="18">
        <v>81.69</v>
      </c>
    </row>
    <row r="176" spans="1:8">
      <c r="A176" s="16">
        <v>23559</v>
      </c>
      <c r="B176" s="18">
        <v>81.69</v>
      </c>
      <c r="C176" s="18">
        <v>84.33</v>
      </c>
      <c r="D176" s="18">
        <v>81.459999999999994</v>
      </c>
      <c r="E176" s="18">
        <v>83.18</v>
      </c>
      <c r="F176" s="18">
        <v>4855000</v>
      </c>
      <c r="G176" s="18">
        <v>83.18</v>
      </c>
    </row>
    <row r="177" spans="1:8">
      <c r="A177" s="16">
        <v>23592</v>
      </c>
      <c r="B177" s="18">
        <v>83.18</v>
      </c>
      <c r="C177" s="18">
        <v>83.49</v>
      </c>
      <c r="D177" s="18">
        <v>80.8</v>
      </c>
      <c r="E177" s="18">
        <v>81.83</v>
      </c>
      <c r="F177" s="18">
        <v>4077100</v>
      </c>
      <c r="G177" s="18">
        <v>81.83</v>
      </c>
    </row>
    <row r="178" spans="1:8">
      <c r="A178" s="16">
        <v>23621</v>
      </c>
      <c r="B178" s="18">
        <v>81.83</v>
      </c>
      <c r="C178" s="18">
        <v>84.8</v>
      </c>
      <c r="D178" s="18">
        <v>81.569999999999993</v>
      </c>
      <c r="E178" s="18">
        <v>84.18</v>
      </c>
      <c r="F178" s="18">
        <v>5451900</v>
      </c>
      <c r="G178" s="18">
        <v>84.18</v>
      </c>
    </row>
    <row r="179" spans="1:8">
      <c r="A179" s="16">
        <v>23651</v>
      </c>
      <c r="B179" s="18">
        <v>84.18</v>
      </c>
      <c r="C179" s="18">
        <v>85.7</v>
      </c>
      <c r="D179" s="18">
        <v>83.65</v>
      </c>
      <c r="E179" s="18">
        <v>84.86</v>
      </c>
      <c r="F179" s="18">
        <v>5030400</v>
      </c>
      <c r="G179" s="18">
        <v>84.86</v>
      </c>
    </row>
    <row r="180" spans="1:8">
      <c r="A180" s="16">
        <v>23683</v>
      </c>
      <c r="B180" s="18">
        <v>84.86</v>
      </c>
      <c r="C180" s="18">
        <v>86.8</v>
      </c>
      <c r="D180" s="18">
        <v>84.1</v>
      </c>
      <c r="E180" s="18">
        <v>84.42</v>
      </c>
      <c r="F180" s="18">
        <v>5185700</v>
      </c>
      <c r="G180" s="18">
        <v>84.42</v>
      </c>
    </row>
    <row r="181" spans="1:8">
      <c r="A181" s="16">
        <v>23712</v>
      </c>
      <c r="B181" s="18">
        <v>84.42</v>
      </c>
      <c r="C181" s="18">
        <v>85.18</v>
      </c>
      <c r="D181" s="18">
        <v>82.65</v>
      </c>
      <c r="E181" s="18">
        <v>84.75</v>
      </c>
      <c r="F181" s="18">
        <v>5021800</v>
      </c>
      <c r="G181" s="18">
        <v>84.75</v>
      </c>
    </row>
    <row r="182" spans="1:8">
      <c r="A182" s="16">
        <v>23746</v>
      </c>
      <c r="B182" s="18">
        <v>84.75</v>
      </c>
      <c r="C182" s="18">
        <v>88.19</v>
      </c>
      <c r="D182" s="18">
        <v>83.77</v>
      </c>
      <c r="E182" s="18">
        <v>87.56</v>
      </c>
      <c r="F182" s="18">
        <v>5803500</v>
      </c>
      <c r="G182" s="18">
        <v>87.56</v>
      </c>
      <c r="H182" s="17">
        <f>MAX(G182:G193)</f>
        <v>92.43</v>
      </c>
    </row>
    <row r="183" spans="1:8">
      <c r="A183" s="16">
        <v>23774</v>
      </c>
      <c r="B183" s="18">
        <v>87.56</v>
      </c>
      <c r="C183" s="18">
        <v>88.06</v>
      </c>
      <c r="D183" s="18">
        <v>85.25</v>
      </c>
      <c r="E183" s="18">
        <v>87.43</v>
      </c>
      <c r="F183" s="18">
        <v>6214700</v>
      </c>
      <c r="G183" s="18">
        <v>87.43</v>
      </c>
    </row>
    <row r="184" spans="1:8">
      <c r="A184" s="16">
        <v>23802</v>
      </c>
      <c r="B184" s="18">
        <v>87.43</v>
      </c>
      <c r="C184" s="18">
        <v>87.93</v>
      </c>
      <c r="D184" s="18">
        <v>85.65</v>
      </c>
      <c r="E184" s="18">
        <v>86.16</v>
      </c>
      <c r="F184" s="18">
        <v>5621700</v>
      </c>
      <c r="G184" s="18">
        <v>86.16</v>
      </c>
    </row>
    <row r="185" spans="1:8">
      <c r="A185" s="16">
        <v>23833</v>
      </c>
      <c r="B185" s="18">
        <v>86.16</v>
      </c>
      <c r="C185" s="18">
        <v>89.64</v>
      </c>
      <c r="D185" s="18">
        <v>85.87</v>
      </c>
      <c r="E185" s="18">
        <v>89.11</v>
      </c>
      <c r="F185" s="18">
        <v>5919500</v>
      </c>
      <c r="G185" s="18">
        <v>89.11</v>
      </c>
    </row>
    <row r="186" spans="1:8">
      <c r="A186" s="16">
        <v>23865</v>
      </c>
      <c r="B186" s="18">
        <v>89.11</v>
      </c>
      <c r="C186" s="18">
        <v>90.68</v>
      </c>
      <c r="D186" s="18">
        <v>87.24</v>
      </c>
      <c r="E186" s="18">
        <v>88.42</v>
      </c>
      <c r="F186" s="18">
        <v>5723000</v>
      </c>
      <c r="G186" s="18">
        <v>88.42</v>
      </c>
    </row>
    <row r="187" spans="1:8">
      <c r="A187" s="16">
        <v>23894</v>
      </c>
      <c r="B187" s="18">
        <v>88.42</v>
      </c>
      <c r="C187" s="18">
        <v>88.8</v>
      </c>
      <c r="D187" s="18">
        <v>80.73</v>
      </c>
      <c r="E187" s="18">
        <v>84.12</v>
      </c>
      <c r="F187" s="18">
        <v>6140400</v>
      </c>
      <c r="G187" s="18">
        <v>84.12</v>
      </c>
    </row>
    <row r="188" spans="1:8">
      <c r="A188" s="16">
        <v>23924</v>
      </c>
      <c r="B188" s="18">
        <v>84.12</v>
      </c>
      <c r="C188" s="18">
        <v>86.47</v>
      </c>
      <c r="D188" s="18">
        <v>83.3</v>
      </c>
      <c r="E188" s="18">
        <v>85.25</v>
      </c>
      <c r="F188" s="18">
        <v>4302300</v>
      </c>
      <c r="G188" s="18">
        <v>85.25</v>
      </c>
    </row>
    <row r="189" spans="1:8">
      <c r="A189" s="16">
        <v>23956</v>
      </c>
      <c r="B189" s="18">
        <v>85.25</v>
      </c>
      <c r="C189" s="18">
        <v>87.79</v>
      </c>
      <c r="D189" s="18">
        <v>84.8</v>
      </c>
      <c r="E189" s="18">
        <v>87.17</v>
      </c>
      <c r="F189" s="18">
        <v>5192700</v>
      </c>
      <c r="G189" s="18">
        <v>87.17</v>
      </c>
    </row>
    <row r="190" spans="1:8">
      <c r="A190" s="16">
        <v>23986</v>
      </c>
      <c r="B190" s="18">
        <v>87.17</v>
      </c>
      <c r="C190" s="18">
        <v>91.13</v>
      </c>
      <c r="D190" s="18">
        <v>86.69</v>
      </c>
      <c r="E190" s="18">
        <v>89.96</v>
      </c>
      <c r="F190" s="18">
        <v>7802300</v>
      </c>
      <c r="G190" s="18">
        <v>89.96</v>
      </c>
    </row>
    <row r="191" spans="1:8">
      <c r="A191" s="16">
        <v>24016</v>
      </c>
      <c r="B191" s="18">
        <v>89.96</v>
      </c>
      <c r="C191" s="18">
        <v>93.19</v>
      </c>
      <c r="D191" s="18">
        <v>89.3</v>
      </c>
      <c r="E191" s="18">
        <v>92.42</v>
      </c>
      <c r="F191" s="18">
        <v>8158500</v>
      </c>
      <c r="G191" s="18">
        <v>92.42</v>
      </c>
    </row>
    <row r="192" spans="1:8">
      <c r="A192" s="16">
        <v>24047</v>
      </c>
      <c r="B192" s="18">
        <v>92.42</v>
      </c>
      <c r="C192" s="18">
        <v>93.3</v>
      </c>
      <c r="D192" s="18">
        <v>90.81</v>
      </c>
      <c r="E192" s="18">
        <v>91.61</v>
      </c>
      <c r="F192" s="18">
        <v>7805000</v>
      </c>
      <c r="G192" s="18">
        <v>91.61</v>
      </c>
    </row>
    <row r="193" spans="1:8">
      <c r="A193" s="16">
        <v>24077</v>
      </c>
      <c r="B193" s="18">
        <v>91.61</v>
      </c>
      <c r="C193" s="18">
        <v>93.07</v>
      </c>
      <c r="D193" s="18">
        <v>89.2</v>
      </c>
      <c r="E193" s="18">
        <v>92.43</v>
      </c>
      <c r="F193" s="18">
        <v>9013100</v>
      </c>
      <c r="G193" s="18">
        <v>92.43</v>
      </c>
    </row>
    <row r="194" spans="1:8">
      <c r="A194" s="16">
        <v>24110</v>
      </c>
      <c r="B194" s="18">
        <v>92.43</v>
      </c>
      <c r="C194" s="18">
        <v>94.64</v>
      </c>
      <c r="D194" s="18">
        <v>91.63</v>
      </c>
      <c r="E194" s="18">
        <v>92.88</v>
      </c>
      <c r="F194" s="18">
        <v>9081400</v>
      </c>
      <c r="G194" s="18">
        <v>92.88</v>
      </c>
      <c r="H194" s="17">
        <f>MAX(G194:G205)</f>
        <v>92.88</v>
      </c>
    </row>
    <row r="195" spans="1:8">
      <c r="A195" s="16">
        <v>24139</v>
      </c>
      <c r="B195" s="18">
        <v>92.88</v>
      </c>
      <c r="C195" s="18">
        <v>94.72</v>
      </c>
      <c r="D195" s="18">
        <v>90.43</v>
      </c>
      <c r="E195" s="18">
        <v>91.22</v>
      </c>
      <c r="F195" s="18">
        <v>9247300</v>
      </c>
      <c r="G195" s="18">
        <v>91.22</v>
      </c>
    </row>
    <row r="196" spans="1:8">
      <c r="A196" s="16">
        <v>24167</v>
      </c>
      <c r="B196" s="18">
        <v>91.22</v>
      </c>
      <c r="C196" s="18">
        <v>91.65</v>
      </c>
      <c r="D196" s="18">
        <v>86.69</v>
      </c>
      <c r="E196" s="18">
        <v>89.23</v>
      </c>
      <c r="F196" s="18">
        <v>8610800</v>
      </c>
      <c r="G196" s="18">
        <v>89.23</v>
      </c>
    </row>
    <row r="197" spans="1:8">
      <c r="A197" s="16">
        <v>24198</v>
      </c>
      <c r="B197" s="18">
        <v>89.23</v>
      </c>
      <c r="C197" s="18">
        <v>93.02</v>
      </c>
      <c r="D197" s="18">
        <v>88.96</v>
      </c>
      <c r="E197" s="18">
        <v>91.06</v>
      </c>
      <c r="F197" s="18">
        <v>9669000</v>
      </c>
      <c r="G197" s="18">
        <v>91.06</v>
      </c>
    </row>
    <row r="198" spans="1:8">
      <c r="A198" s="16">
        <v>24229</v>
      </c>
      <c r="B198" s="18">
        <v>91.06</v>
      </c>
      <c r="C198" s="18">
        <v>91.75</v>
      </c>
      <c r="D198" s="18">
        <v>83.18</v>
      </c>
      <c r="E198" s="18">
        <v>86.13</v>
      </c>
      <c r="F198" s="18">
        <v>8431400</v>
      </c>
      <c r="G198" s="18">
        <v>86.13</v>
      </c>
    </row>
    <row r="199" spans="1:8">
      <c r="A199" s="16">
        <v>24259</v>
      </c>
      <c r="B199" s="18">
        <v>86.13</v>
      </c>
      <c r="C199" s="18">
        <v>87.74</v>
      </c>
      <c r="D199" s="18">
        <v>83.75</v>
      </c>
      <c r="E199" s="18">
        <v>84.74</v>
      </c>
      <c r="F199" s="18">
        <v>6713600</v>
      </c>
      <c r="G199" s="18">
        <v>84.74</v>
      </c>
    </row>
    <row r="200" spans="1:8">
      <c r="A200" s="16">
        <v>24289</v>
      </c>
      <c r="B200" s="18">
        <v>84.74</v>
      </c>
      <c r="C200" s="18">
        <v>88.19</v>
      </c>
      <c r="D200" s="18">
        <v>83.05</v>
      </c>
      <c r="E200" s="18">
        <v>83.6</v>
      </c>
      <c r="F200" s="18">
        <v>6248000</v>
      </c>
      <c r="G200" s="18">
        <v>83.6</v>
      </c>
    </row>
    <row r="201" spans="1:8">
      <c r="A201" s="16">
        <v>24320</v>
      </c>
      <c r="B201" s="18">
        <v>83.5</v>
      </c>
      <c r="C201" s="18">
        <v>84.7</v>
      </c>
      <c r="D201" s="18">
        <v>73.91</v>
      </c>
      <c r="E201" s="18">
        <v>77.099999999999994</v>
      </c>
      <c r="F201" s="18">
        <v>7440000</v>
      </c>
      <c r="G201" s="18">
        <v>77.099999999999994</v>
      </c>
    </row>
    <row r="202" spans="1:8">
      <c r="A202" s="16">
        <v>24351</v>
      </c>
      <c r="B202" s="18">
        <v>77.099999999999994</v>
      </c>
      <c r="C202" s="18">
        <v>80.81</v>
      </c>
      <c r="D202" s="18">
        <v>75.03</v>
      </c>
      <c r="E202" s="18">
        <v>76.56</v>
      </c>
      <c r="F202" s="18">
        <v>6009500</v>
      </c>
      <c r="G202" s="18">
        <v>76.56</v>
      </c>
    </row>
    <row r="203" spans="1:8">
      <c r="A203" s="16">
        <v>24383</v>
      </c>
      <c r="B203" s="18">
        <v>76.56</v>
      </c>
      <c r="C203" s="18">
        <v>80.91</v>
      </c>
      <c r="D203" s="18">
        <v>72.28</v>
      </c>
      <c r="E203" s="18">
        <v>80.2</v>
      </c>
      <c r="F203" s="18">
        <v>7241400</v>
      </c>
      <c r="G203" s="18">
        <v>80.2</v>
      </c>
    </row>
    <row r="204" spans="1:8">
      <c r="A204" s="16">
        <v>24412</v>
      </c>
      <c r="B204" s="18">
        <v>80.2</v>
      </c>
      <c r="C204" s="18">
        <v>83.01</v>
      </c>
      <c r="D204" s="18">
        <v>78.89</v>
      </c>
      <c r="E204" s="18">
        <v>80.45</v>
      </c>
      <c r="F204" s="18">
        <v>7650500</v>
      </c>
      <c r="G204" s="18">
        <v>80.45</v>
      </c>
    </row>
    <row r="205" spans="1:8">
      <c r="A205" s="16">
        <v>24442</v>
      </c>
      <c r="B205" s="18">
        <v>80.45</v>
      </c>
      <c r="C205" s="18">
        <v>83.88</v>
      </c>
      <c r="D205" s="18">
        <v>79.489999999999995</v>
      </c>
      <c r="E205" s="18">
        <v>80.33</v>
      </c>
      <c r="F205" s="18">
        <v>8400000</v>
      </c>
      <c r="G205" s="18">
        <v>80.33</v>
      </c>
    </row>
    <row r="206" spans="1:8">
      <c r="A206" s="16">
        <v>24475</v>
      </c>
      <c r="B206" s="18">
        <v>80.33</v>
      </c>
      <c r="C206" s="18">
        <v>88.17</v>
      </c>
      <c r="D206" s="18">
        <v>79.430000000000007</v>
      </c>
      <c r="E206" s="18">
        <v>86.61</v>
      </c>
      <c r="F206" s="18">
        <v>10426100</v>
      </c>
      <c r="G206" s="18">
        <v>86.61</v>
      </c>
      <c r="H206" s="17">
        <f>MAX(G206:G217)</f>
        <v>96.71</v>
      </c>
    </row>
    <row r="207" spans="1:8">
      <c r="A207" s="16">
        <v>24504</v>
      </c>
      <c r="B207" s="18">
        <v>86.61</v>
      </c>
      <c r="C207" s="18">
        <v>89</v>
      </c>
      <c r="D207" s="18">
        <v>85.61</v>
      </c>
      <c r="E207" s="18">
        <v>86.78</v>
      </c>
      <c r="F207" s="18">
        <v>10153600</v>
      </c>
      <c r="G207" s="18">
        <v>86.78</v>
      </c>
    </row>
    <row r="208" spans="1:8">
      <c r="A208" s="16">
        <v>24532</v>
      </c>
      <c r="B208" s="18">
        <v>86.78</v>
      </c>
      <c r="C208" s="18">
        <v>91.72</v>
      </c>
      <c r="D208" s="18">
        <v>86.67</v>
      </c>
      <c r="E208" s="18">
        <v>90.2</v>
      </c>
      <c r="F208" s="18">
        <v>10580400</v>
      </c>
      <c r="G208" s="18">
        <v>90.2</v>
      </c>
    </row>
    <row r="209" spans="1:8">
      <c r="A209" s="16">
        <v>24565</v>
      </c>
      <c r="B209" s="18">
        <v>90.2</v>
      </c>
      <c r="C209" s="18">
        <v>94.77</v>
      </c>
      <c r="D209" s="18">
        <v>87.86</v>
      </c>
      <c r="E209" s="18">
        <v>94.01</v>
      </c>
      <c r="F209" s="18">
        <v>9942500</v>
      </c>
      <c r="G209" s="18">
        <v>94.01</v>
      </c>
    </row>
    <row r="210" spans="1:8">
      <c r="A210" s="16">
        <v>24593</v>
      </c>
      <c r="B210" s="18">
        <v>94.01</v>
      </c>
      <c r="C210" s="18">
        <v>95.25</v>
      </c>
      <c r="D210" s="18">
        <v>88.71</v>
      </c>
      <c r="E210" s="18">
        <v>89.08</v>
      </c>
      <c r="F210" s="18">
        <v>10331300</v>
      </c>
      <c r="G210" s="18">
        <v>89.08</v>
      </c>
    </row>
    <row r="211" spans="1:8">
      <c r="A211" s="16">
        <v>24624</v>
      </c>
      <c r="B211" s="18">
        <v>89.08</v>
      </c>
      <c r="C211" s="18">
        <v>93.28</v>
      </c>
      <c r="D211" s="18">
        <v>87.19</v>
      </c>
      <c r="E211" s="18">
        <v>90.64</v>
      </c>
      <c r="F211" s="18">
        <v>10020000</v>
      </c>
      <c r="G211" s="18">
        <v>90.64</v>
      </c>
    </row>
    <row r="212" spans="1:8">
      <c r="A212" s="16">
        <v>24656</v>
      </c>
      <c r="B212" s="18">
        <v>90.64</v>
      </c>
      <c r="C212" s="18">
        <v>95.51</v>
      </c>
      <c r="D212" s="18">
        <v>90.12</v>
      </c>
      <c r="E212" s="18">
        <v>94.75</v>
      </c>
      <c r="F212" s="18">
        <v>11353000</v>
      </c>
      <c r="G212" s="18">
        <v>94.75</v>
      </c>
    </row>
    <row r="213" spans="1:8">
      <c r="A213" s="16">
        <v>24685</v>
      </c>
      <c r="B213" s="18">
        <v>94.75</v>
      </c>
      <c r="C213" s="18">
        <v>96.67</v>
      </c>
      <c r="D213" s="18">
        <v>92.01</v>
      </c>
      <c r="E213" s="18">
        <v>93.64</v>
      </c>
      <c r="F213" s="18">
        <v>9419100</v>
      </c>
      <c r="G213" s="18">
        <v>93.64</v>
      </c>
    </row>
    <row r="214" spans="1:8">
      <c r="A214" s="16">
        <v>24716</v>
      </c>
      <c r="B214" s="18">
        <v>93.64</v>
      </c>
      <c r="C214" s="18">
        <v>98.31</v>
      </c>
      <c r="D214" s="18">
        <v>93</v>
      </c>
      <c r="E214" s="18">
        <v>96.71</v>
      </c>
      <c r="F214" s="18">
        <v>10733500</v>
      </c>
      <c r="G214" s="18">
        <v>96.71</v>
      </c>
    </row>
    <row r="215" spans="1:8">
      <c r="A215" s="16">
        <v>24747</v>
      </c>
      <c r="B215" s="18">
        <v>96.71</v>
      </c>
      <c r="C215" s="18">
        <v>98.25</v>
      </c>
      <c r="D215" s="18">
        <v>93.29</v>
      </c>
      <c r="E215" s="18">
        <v>93.3</v>
      </c>
      <c r="F215" s="18">
        <v>10763600</v>
      </c>
      <c r="G215" s="18">
        <v>93.3</v>
      </c>
    </row>
    <row r="216" spans="1:8">
      <c r="A216" s="16">
        <v>24777</v>
      </c>
      <c r="B216" s="18">
        <v>93.3</v>
      </c>
      <c r="C216" s="18">
        <v>95.51</v>
      </c>
      <c r="D216" s="18">
        <v>90.09</v>
      </c>
      <c r="E216" s="18">
        <v>94</v>
      </c>
      <c r="F216" s="18">
        <v>11014500</v>
      </c>
      <c r="G216" s="18">
        <v>94</v>
      </c>
    </row>
    <row r="217" spans="1:8">
      <c r="A217" s="16">
        <v>24807</v>
      </c>
      <c r="B217" s="18">
        <v>94</v>
      </c>
      <c r="C217" s="18">
        <v>96.9</v>
      </c>
      <c r="D217" s="18">
        <v>93.41</v>
      </c>
      <c r="E217" s="18">
        <v>96.47</v>
      </c>
      <c r="F217" s="18">
        <v>12220500</v>
      </c>
      <c r="G217" s="18">
        <v>96.47</v>
      </c>
    </row>
    <row r="218" spans="1:8">
      <c r="A218" s="16">
        <v>24839</v>
      </c>
      <c r="B218" s="18">
        <v>96.47</v>
      </c>
      <c r="C218" s="18">
        <v>97.84</v>
      </c>
      <c r="D218" s="18">
        <v>91.27</v>
      </c>
      <c r="E218" s="18">
        <v>92.24</v>
      </c>
      <c r="F218" s="18">
        <v>12371800</v>
      </c>
      <c r="G218" s="18">
        <v>92.24</v>
      </c>
      <c r="H218" s="17">
        <f>MAX(G218:G229)</f>
        <v>108.37</v>
      </c>
    </row>
    <row r="219" spans="1:8">
      <c r="A219" s="16">
        <v>24869</v>
      </c>
      <c r="B219" s="18">
        <v>92.24</v>
      </c>
      <c r="C219" s="18">
        <v>93.44</v>
      </c>
      <c r="D219" s="18">
        <v>86.73</v>
      </c>
      <c r="E219" s="18">
        <v>89.36</v>
      </c>
      <c r="F219" s="18">
        <v>9583100</v>
      </c>
      <c r="G219" s="18">
        <v>89.36</v>
      </c>
    </row>
    <row r="220" spans="1:8">
      <c r="A220" s="16">
        <v>24898</v>
      </c>
      <c r="B220" s="18">
        <v>89.36</v>
      </c>
      <c r="C220" s="18">
        <v>91.09</v>
      </c>
      <c r="D220" s="18">
        <v>86.99</v>
      </c>
      <c r="E220" s="18">
        <v>90.2</v>
      </c>
      <c r="F220" s="18">
        <v>9600400</v>
      </c>
      <c r="G220" s="18">
        <v>90.2</v>
      </c>
    </row>
    <row r="221" spans="1:8">
      <c r="A221" s="16">
        <v>24929</v>
      </c>
      <c r="B221" s="18">
        <v>91.11</v>
      </c>
      <c r="C221" s="18">
        <v>98.61</v>
      </c>
      <c r="D221" s="18">
        <v>91.11</v>
      </c>
      <c r="E221" s="18">
        <v>97.46</v>
      </c>
      <c r="F221" s="18">
        <v>15490000</v>
      </c>
      <c r="G221" s="18">
        <v>97.46</v>
      </c>
    </row>
    <row r="222" spans="1:8">
      <c r="A222" s="16">
        <v>24959</v>
      </c>
      <c r="B222" s="18">
        <v>97.46</v>
      </c>
      <c r="C222" s="18">
        <v>100.19</v>
      </c>
      <c r="D222" s="18">
        <v>95.8</v>
      </c>
      <c r="E222" s="18">
        <v>98.68</v>
      </c>
      <c r="F222" s="18">
        <v>13866800</v>
      </c>
      <c r="G222" s="18">
        <v>98.68</v>
      </c>
    </row>
    <row r="223" spans="1:8">
      <c r="A223" s="16">
        <v>24992</v>
      </c>
      <c r="B223" s="18">
        <v>98.72</v>
      </c>
      <c r="C223" s="18">
        <v>102.84</v>
      </c>
      <c r="D223" s="18">
        <v>98.72</v>
      </c>
      <c r="E223" s="18">
        <v>99.58</v>
      </c>
      <c r="F223" s="18">
        <v>15842900</v>
      </c>
      <c r="G223" s="18">
        <v>99.58</v>
      </c>
    </row>
    <row r="224" spans="1:8">
      <c r="A224" s="16">
        <v>25020</v>
      </c>
      <c r="B224" s="18">
        <v>99.58</v>
      </c>
      <c r="C224" s="18">
        <v>103.67</v>
      </c>
      <c r="D224" s="18">
        <v>96.84</v>
      </c>
      <c r="E224" s="18">
        <v>97.74</v>
      </c>
      <c r="F224" s="18">
        <v>14864700</v>
      </c>
      <c r="G224" s="18">
        <v>97.74</v>
      </c>
    </row>
    <row r="225" spans="1:8">
      <c r="A225" s="16">
        <v>25051</v>
      </c>
      <c r="B225" s="18">
        <v>97.74</v>
      </c>
      <c r="C225" s="18">
        <v>99.67</v>
      </c>
      <c r="D225" s="18">
        <v>95.79</v>
      </c>
      <c r="E225" s="18">
        <v>98.86</v>
      </c>
      <c r="F225" s="18">
        <v>11231100</v>
      </c>
      <c r="G225" s="18">
        <v>98.86</v>
      </c>
    </row>
    <row r="226" spans="1:8">
      <c r="A226" s="16">
        <v>25084</v>
      </c>
      <c r="B226" s="18">
        <v>98.86</v>
      </c>
      <c r="C226" s="18">
        <v>103.63</v>
      </c>
      <c r="D226" s="18">
        <v>98.31</v>
      </c>
      <c r="E226" s="18">
        <v>102.67</v>
      </c>
      <c r="F226" s="18">
        <v>14230000</v>
      </c>
      <c r="G226" s="18">
        <v>102.67</v>
      </c>
    </row>
    <row r="227" spans="1:8">
      <c r="A227" s="16">
        <v>25112</v>
      </c>
      <c r="B227" s="18">
        <v>102.67</v>
      </c>
      <c r="C227" s="18">
        <v>105.78</v>
      </c>
      <c r="D227" s="18">
        <v>101.8</v>
      </c>
      <c r="E227" s="18">
        <v>103.41</v>
      </c>
      <c r="F227" s="18">
        <v>16102700</v>
      </c>
      <c r="G227" s="18">
        <v>103.41</v>
      </c>
    </row>
    <row r="228" spans="1:8">
      <c r="A228" s="16">
        <v>25143</v>
      </c>
      <c r="B228" s="18">
        <v>103.41</v>
      </c>
      <c r="C228" s="18">
        <v>109.09</v>
      </c>
      <c r="D228" s="18">
        <v>101.85</v>
      </c>
      <c r="E228" s="18">
        <v>108.37</v>
      </c>
      <c r="F228" s="18">
        <v>15661100</v>
      </c>
      <c r="G228" s="18">
        <v>108.37</v>
      </c>
    </row>
    <row r="229" spans="1:8">
      <c r="A229" s="16">
        <v>25174</v>
      </c>
      <c r="B229" s="18">
        <v>108.37</v>
      </c>
      <c r="C229" s="18">
        <v>109.37</v>
      </c>
      <c r="D229" s="18">
        <v>102.98</v>
      </c>
      <c r="E229" s="18">
        <v>103.86</v>
      </c>
      <c r="F229" s="18">
        <v>15589400</v>
      </c>
      <c r="G229" s="18">
        <v>103.86</v>
      </c>
    </row>
    <row r="230" spans="1:8">
      <c r="A230" s="16">
        <v>25205</v>
      </c>
      <c r="B230" s="18">
        <v>103.86</v>
      </c>
      <c r="C230" s="18">
        <v>104.87</v>
      </c>
      <c r="D230" s="18">
        <v>96.63</v>
      </c>
      <c r="E230" s="18">
        <v>103.01</v>
      </c>
      <c r="F230" s="18">
        <v>12664500</v>
      </c>
      <c r="G230" s="18">
        <v>103.01</v>
      </c>
      <c r="H230" s="17">
        <f>MAX(G230:G241)</f>
        <v>103.69</v>
      </c>
    </row>
    <row r="231" spans="1:8">
      <c r="A231" s="16">
        <v>25237</v>
      </c>
      <c r="B231" s="18">
        <v>103.01</v>
      </c>
      <c r="C231" s="18">
        <v>104.61</v>
      </c>
      <c r="D231" s="18">
        <v>97.36</v>
      </c>
      <c r="E231" s="18">
        <v>98.13</v>
      </c>
      <c r="F231" s="18">
        <v>12026600</v>
      </c>
      <c r="G231" s="18">
        <v>98.13</v>
      </c>
    </row>
    <row r="232" spans="1:8">
      <c r="A232" s="16">
        <v>25265</v>
      </c>
      <c r="B232" s="18">
        <v>98.13</v>
      </c>
      <c r="C232" s="18">
        <v>102.35</v>
      </c>
      <c r="D232" s="18">
        <v>97.06</v>
      </c>
      <c r="E232" s="18">
        <v>101.51</v>
      </c>
      <c r="F232" s="18">
        <v>10577000</v>
      </c>
      <c r="G232" s="18">
        <v>101.51</v>
      </c>
    </row>
    <row r="233" spans="1:8">
      <c r="A233" s="16">
        <v>25294</v>
      </c>
      <c r="B233" s="18">
        <v>101.51</v>
      </c>
      <c r="C233" s="18">
        <v>104.56</v>
      </c>
      <c r="D233" s="18">
        <v>99.08</v>
      </c>
      <c r="E233" s="18">
        <v>103.69</v>
      </c>
      <c r="F233" s="18">
        <v>12203800</v>
      </c>
      <c r="G233" s="18">
        <v>103.69</v>
      </c>
    </row>
    <row r="234" spans="1:8">
      <c r="A234" s="16">
        <v>25324</v>
      </c>
      <c r="B234" s="18">
        <v>103.69</v>
      </c>
      <c r="C234" s="18">
        <v>106.74</v>
      </c>
      <c r="D234" s="18">
        <v>102.29</v>
      </c>
      <c r="E234" s="18">
        <v>103.46</v>
      </c>
      <c r="F234" s="18">
        <v>12778500</v>
      </c>
      <c r="G234" s="18">
        <v>103.46</v>
      </c>
    </row>
    <row r="235" spans="1:8">
      <c r="A235" s="16">
        <v>25356</v>
      </c>
      <c r="B235" s="18">
        <v>103.46</v>
      </c>
      <c r="C235" s="18">
        <v>103.75</v>
      </c>
      <c r="D235" s="18">
        <v>95.21</v>
      </c>
      <c r="E235" s="18">
        <v>97.71</v>
      </c>
      <c r="F235" s="18">
        <v>11608000</v>
      </c>
      <c r="G235" s="18">
        <v>97.71</v>
      </c>
    </row>
    <row r="236" spans="1:8">
      <c r="A236" s="16">
        <v>25385</v>
      </c>
      <c r="B236" s="18">
        <v>97.71</v>
      </c>
      <c r="C236" s="18">
        <v>100.33</v>
      </c>
      <c r="D236" s="18">
        <v>88.04</v>
      </c>
      <c r="E236" s="18">
        <v>91.83</v>
      </c>
      <c r="F236" s="18">
        <v>11543300</v>
      </c>
      <c r="G236" s="18">
        <v>91.83</v>
      </c>
    </row>
    <row r="237" spans="1:8">
      <c r="A237" s="16">
        <v>25416</v>
      </c>
      <c r="B237" s="18">
        <v>91.92</v>
      </c>
      <c r="C237" s="18">
        <v>96.43</v>
      </c>
      <c r="D237" s="18">
        <v>91.48</v>
      </c>
      <c r="E237" s="18">
        <v>95.51</v>
      </c>
      <c r="F237" s="18">
        <v>10025200</v>
      </c>
      <c r="G237" s="18">
        <v>95.51</v>
      </c>
    </row>
    <row r="238" spans="1:8">
      <c r="A238" s="16">
        <v>25448</v>
      </c>
      <c r="B238" s="18">
        <v>95.51</v>
      </c>
      <c r="C238" s="18">
        <v>96.62</v>
      </c>
      <c r="D238" s="18">
        <v>91.77</v>
      </c>
      <c r="E238" s="18">
        <v>93.12</v>
      </c>
      <c r="F238" s="18">
        <v>10872800</v>
      </c>
      <c r="G238" s="18">
        <v>93.12</v>
      </c>
    </row>
    <row r="239" spans="1:8">
      <c r="A239" s="16">
        <v>25477</v>
      </c>
      <c r="B239" s="18">
        <v>93.12</v>
      </c>
      <c r="C239" s="18">
        <v>98.83</v>
      </c>
      <c r="D239" s="18">
        <v>91.66</v>
      </c>
      <c r="E239" s="18">
        <v>97.12</v>
      </c>
      <c r="F239" s="18">
        <v>14052600</v>
      </c>
      <c r="G239" s="18">
        <v>97.12</v>
      </c>
    </row>
    <row r="240" spans="1:8">
      <c r="A240" s="16">
        <v>25510</v>
      </c>
      <c r="B240" s="18">
        <v>97.12</v>
      </c>
      <c r="C240" s="18">
        <v>99.23</v>
      </c>
      <c r="D240" s="18">
        <v>92.24</v>
      </c>
      <c r="E240" s="18">
        <v>93.81</v>
      </c>
      <c r="F240" s="18">
        <v>11692100</v>
      </c>
      <c r="G240" s="18">
        <v>93.81</v>
      </c>
    </row>
    <row r="241" spans="1:8">
      <c r="A241" s="16">
        <v>25538</v>
      </c>
      <c r="B241" s="18">
        <v>93.81</v>
      </c>
      <c r="C241" s="18">
        <v>94.47</v>
      </c>
      <c r="D241" s="18">
        <v>88.62</v>
      </c>
      <c r="E241" s="18">
        <v>92.06</v>
      </c>
      <c r="F241" s="18">
        <v>13260400</v>
      </c>
      <c r="G241" s="18">
        <v>92.06</v>
      </c>
    </row>
    <row r="242" spans="1:8">
      <c r="A242" s="16">
        <v>25570</v>
      </c>
      <c r="B242" s="18">
        <v>92.06</v>
      </c>
      <c r="C242" s="18">
        <v>94.25</v>
      </c>
      <c r="D242" s="18">
        <v>84.42</v>
      </c>
      <c r="E242" s="18">
        <v>85.02</v>
      </c>
      <c r="F242" s="18">
        <v>11114700</v>
      </c>
      <c r="G242" s="18">
        <v>85.02</v>
      </c>
      <c r="H242" s="17">
        <f>MAX(G242:G253)</f>
        <v>92.15</v>
      </c>
    </row>
    <row r="243" spans="1:8">
      <c r="A243" s="16">
        <v>25601</v>
      </c>
      <c r="B243" s="18">
        <v>85.02</v>
      </c>
      <c r="C243" s="18">
        <v>90.33</v>
      </c>
      <c r="D243" s="18">
        <v>84.64</v>
      </c>
      <c r="E243" s="18">
        <v>89.5</v>
      </c>
      <c r="F243" s="18">
        <v>12698400</v>
      </c>
      <c r="G243" s="18">
        <v>89.5</v>
      </c>
    </row>
    <row r="244" spans="1:8">
      <c r="A244" s="16">
        <v>25629</v>
      </c>
      <c r="B244" s="18">
        <v>89.5</v>
      </c>
      <c r="C244" s="18">
        <v>91.07</v>
      </c>
      <c r="D244" s="18">
        <v>86.19</v>
      </c>
      <c r="E244" s="18">
        <v>89.63</v>
      </c>
      <c r="F244" s="18">
        <v>10535700</v>
      </c>
      <c r="G244" s="18">
        <v>89.63</v>
      </c>
    </row>
    <row r="245" spans="1:8">
      <c r="A245" s="16">
        <v>25659</v>
      </c>
      <c r="B245" s="18">
        <v>89.63</v>
      </c>
      <c r="C245" s="18">
        <v>90.7</v>
      </c>
      <c r="D245" s="18">
        <v>79.31</v>
      </c>
      <c r="E245" s="18">
        <v>81.52</v>
      </c>
      <c r="F245" s="18">
        <v>10590900</v>
      </c>
      <c r="G245" s="18">
        <v>81.52</v>
      </c>
    </row>
    <row r="246" spans="1:8">
      <c r="A246" s="16">
        <v>25689</v>
      </c>
      <c r="B246" s="18">
        <v>81.52</v>
      </c>
      <c r="C246" s="18">
        <v>82.32</v>
      </c>
      <c r="D246" s="18">
        <v>68.61</v>
      </c>
      <c r="E246" s="18">
        <v>76.55</v>
      </c>
      <c r="F246" s="18">
        <v>12992800</v>
      </c>
      <c r="G246" s="18">
        <v>76.55</v>
      </c>
    </row>
    <row r="247" spans="1:8">
      <c r="A247" s="16">
        <v>25720</v>
      </c>
      <c r="B247" s="18">
        <v>76.55</v>
      </c>
      <c r="C247" s="18">
        <v>79.959999999999994</v>
      </c>
      <c r="D247" s="18">
        <v>72.25</v>
      </c>
      <c r="E247" s="18">
        <v>72.72</v>
      </c>
      <c r="F247" s="18">
        <v>10713600</v>
      </c>
      <c r="G247" s="18">
        <v>72.72</v>
      </c>
    </row>
    <row r="248" spans="1:8">
      <c r="A248" s="16">
        <v>25750</v>
      </c>
      <c r="B248" s="18">
        <v>72.72</v>
      </c>
      <c r="C248" s="18">
        <v>79.03</v>
      </c>
      <c r="D248" s="18">
        <v>70.69</v>
      </c>
      <c r="E248" s="18">
        <v>78.05</v>
      </c>
      <c r="F248" s="18">
        <v>10880900</v>
      </c>
      <c r="G248" s="18">
        <v>78.05</v>
      </c>
    </row>
    <row r="249" spans="1:8">
      <c r="A249" s="16">
        <v>25783</v>
      </c>
      <c r="B249" s="18">
        <v>78.05</v>
      </c>
      <c r="C249" s="18">
        <v>82.47</v>
      </c>
      <c r="D249" s="18">
        <v>74.13</v>
      </c>
      <c r="E249" s="18">
        <v>81.52</v>
      </c>
      <c r="F249" s="18">
        <v>10925200</v>
      </c>
      <c r="G249" s="18">
        <v>81.52</v>
      </c>
    </row>
    <row r="250" spans="1:8">
      <c r="A250" s="16">
        <v>25812</v>
      </c>
      <c r="B250" s="18">
        <v>81.52</v>
      </c>
      <c r="C250" s="18">
        <v>84.99</v>
      </c>
      <c r="D250" s="18">
        <v>79.95</v>
      </c>
      <c r="E250" s="18">
        <v>84.3</v>
      </c>
      <c r="F250" s="18">
        <v>15148500</v>
      </c>
      <c r="G250" s="18">
        <v>84.3</v>
      </c>
    </row>
    <row r="251" spans="1:8">
      <c r="A251" s="16">
        <v>25842</v>
      </c>
      <c r="B251" s="18">
        <v>84.3</v>
      </c>
      <c r="C251" s="18">
        <v>87.75</v>
      </c>
      <c r="D251" s="18">
        <v>82.29</v>
      </c>
      <c r="E251" s="18">
        <v>83.25</v>
      </c>
      <c r="F251" s="18">
        <v>12358600</v>
      </c>
      <c r="G251" s="18">
        <v>83.25</v>
      </c>
    </row>
    <row r="252" spans="1:8">
      <c r="A252" s="16">
        <v>25874</v>
      </c>
      <c r="B252" s="18">
        <v>83.25</v>
      </c>
      <c r="C252" s="18">
        <v>87.6</v>
      </c>
      <c r="D252" s="18">
        <v>82.23</v>
      </c>
      <c r="E252" s="18">
        <v>87.2</v>
      </c>
      <c r="F252" s="18">
        <v>12399500</v>
      </c>
      <c r="G252" s="18">
        <v>87.2</v>
      </c>
    </row>
    <row r="253" spans="1:8">
      <c r="A253" s="16">
        <v>25903</v>
      </c>
      <c r="B253" s="18">
        <v>87.2</v>
      </c>
      <c r="C253" s="18">
        <v>92.99</v>
      </c>
      <c r="D253" s="18">
        <v>86.11</v>
      </c>
      <c r="E253" s="18">
        <v>92.15</v>
      </c>
      <c r="F253" s="18">
        <v>15846800</v>
      </c>
      <c r="G253" s="18">
        <v>92.15</v>
      </c>
    </row>
    <row r="254" spans="1:8">
      <c r="A254" s="16">
        <v>25937</v>
      </c>
      <c r="B254" s="18">
        <v>92.15</v>
      </c>
      <c r="C254" s="18">
        <v>96.49</v>
      </c>
      <c r="D254" s="18">
        <v>90.64</v>
      </c>
      <c r="E254" s="18">
        <v>95.88</v>
      </c>
      <c r="F254" s="18">
        <v>18472500</v>
      </c>
      <c r="G254" s="18">
        <v>95.88</v>
      </c>
      <c r="H254" s="17">
        <f>MAX(G254:G265)</f>
        <v>103.95</v>
      </c>
    </row>
    <row r="255" spans="1:8">
      <c r="A255" s="16">
        <v>25965</v>
      </c>
      <c r="B255" s="18">
        <v>95.88</v>
      </c>
      <c r="C255" s="18">
        <v>99.59</v>
      </c>
      <c r="D255" s="18">
        <v>94.92</v>
      </c>
      <c r="E255" s="18">
        <v>96.75</v>
      </c>
      <c r="F255" s="18">
        <v>20444200</v>
      </c>
      <c r="G255" s="18">
        <v>96.75</v>
      </c>
    </row>
    <row r="256" spans="1:8">
      <c r="A256" s="16">
        <v>25993</v>
      </c>
      <c r="B256" s="18">
        <v>96.75</v>
      </c>
      <c r="C256" s="18">
        <v>102.03</v>
      </c>
      <c r="D256" s="18">
        <v>96.11</v>
      </c>
      <c r="E256" s="18">
        <v>100.31</v>
      </c>
      <c r="F256" s="18">
        <v>17716900</v>
      </c>
      <c r="G256" s="18">
        <v>100.31</v>
      </c>
    </row>
    <row r="257" spans="1:8">
      <c r="A257" s="16">
        <v>26024</v>
      </c>
      <c r="B257" s="18">
        <v>100.31</v>
      </c>
      <c r="C257" s="18">
        <v>105.6</v>
      </c>
      <c r="D257" s="18">
        <v>99.63</v>
      </c>
      <c r="E257" s="18">
        <v>103.95</v>
      </c>
      <c r="F257" s="18">
        <v>19955700</v>
      </c>
      <c r="G257" s="18">
        <v>103.95</v>
      </c>
    </row>
    <row r="258" spans="1:8">
      <c r="A258" s="16">
        <v>26056</v>
      </c>
      <c r="B258" s="18">
        <v>103.95</v>
      </c>
      <c r="C258" s="18">
        <v>104.42</v>
      </c>
      <c r="D258" s="18">
        <v>98.68</v>
      </c>
      <c r="E258" s="18">
        <v>99.63</v>
      </c>
      <c r="F258" s="18">
        <v>15956000</v>
      </c>
      <c r="G258" s="18">
        <v>99.63</v>
      </c>
    </row>
    <row r="259" spans="1:8">
      <c r="A259" s="16">
        <v>26085</v>
      </c>
      <c r="B259" s="18">
        <v>99.63</v>
      </c>
      <c r="C259" s="18">
        <v>102.07</v>
      </c>
      <c r="D259" s="18">
        <v>96.92</v>
      </c>
      <c r="E259" s="18">
        <v>98.7</v>
      </c>
      <c r="F259" s="18">
        <v>14500000</v>
      </c>
      <c r="G259" s="18">
        <v>98.7</v>
      </c>
    </row>
    <row r="260" spans="1:8">
      <c r="A260" s="16">
        <v>26115</v>
      </c>
      <c r="B260" s="18">
        <v>99.16</v>
      </c>
      <c r="C260" s="18">
        <v>101.52</v>
      </c>
      <c r="D260" s="18">
        <v>95.08</v>
      </c>
      <c r="E260" s="18">
        <v>95.58</v>
      </c>
      <c r="F260" s="18">
        <v>13248000</v>
      </c>
      <c r="G260" s="18">
        <v>95.58</v>
      </c>
    </row>
    <row r="261" spans="1:8">
      <c r="A261" s="16">
        <v>26147</v>
      </c>
      <c r="B261" s="18">
        <v>95.58</v>
      </c>
      <c r="C261" s="18">
        <v>101.51</v>
      </c>
      <c r="D261" s="18">
        <v>92.81</v>
      </c>
      <c r="E261" s="18">
        <v>99.03</v>
      </c>
      <c r="F261" s="18">
        <v>15043100</v>
      </c>
      <c r="G261" s="18">
        <v>99.03</v>
      </c>
    </row>
    <row r="262" spans="1:8">
      <c r="A262" s="16">
        <v>26177</v>
      </c>
      <c r="B262" s="18">
        <v>99.03</v>
      </c>
      <c r="C262" s="18">
        <v>102.25</v>
      </c>
      <c r="D262" s="18">
        <v>96.97</v>
      </c>
      <c r="E262" s="18">
        <v>98.34</v>
      </c>
      <c r="F262" s="18">
        <v>12676600</v>
      </c>
      <c r="G262" s="18">
        <v>98.34</v>
      </c>
    </row>
    <row r="263" spans="1:8">
      <c r="A263" s="16">
        <v>26207</v>
      </c>
      <c r="B263" s="18">
        <v>98.34</v>
      </c>
      <c r="C263" s="18">
        <v>100.96</v>
      </c>
      <c r="D263" s="18">
        <v>92.96</v>
      </c>
      <c r="E263" s="18">
        <v>94.23</v>
      </c>
      <c r="F263" s="18">
        <v>13894700</v>
      </c>
      <c r="G263" s="18">
        <v>94.23</v>
      </c>
    </row>
    <row r="264" spans="1:8">
      <c r="A264" s="16">
        <v>26238</v>
      </c>
      <c r="B264" s="18">
        <v>94.23</v>
      </c>
      <c r="C264" s="18">
        <v>96.08</v>
      </c>
      <c r="D264" s="18">
        <v>89.34</v>
      </c>
      <c r="E264" s="18">
        <v>93.99</v>
      </c>
      <c r="F264" s="18">
        <v>14034700</v>
      </c>
      <c r="G264" s="18">
        <v>93.99</v>
      </c>
    </row>
    <row r="265" spans="1:8">
      <c r="A265" s="16">
        <v>26268</v>
      </c>
      <c r="B265" s="18">
        <v>93.99</v>
      </c>
      <c r="C265" s="18">
        <v>102.21</v>
      </c>
      <c r="D265" s="18">
        <v>93.95</v>
      </c>
      <c r="E265" s="18">
        <v>102.09</v>
      </c>
      <c r="F265" s="18">
        <v>17805400</v>
      </c>
      <c r="G265" s="18">
        <v>102.09</v>
      </c>
    </row>
    <row r="266" spans="1:8">
      <c r="A266" s="16">
        <v>26301</v>
      </c>
      <c r="B266" s="18">
        <v>102.09</v>
      </c>
      <c r="C266" s="18">
        <v>105</v>
      </c>
      <c r="D266" s="18">
        <v>100.87</v>
      </c>
      <c r="E266" s="18">
        <v>103.94</v>
      </c>
      <c r="F266" s="18">
        <v>18940000</v>
      </c>
      <c r="G266" s="18">
        <v>103.94</v>
      </c>
      <c r="H266" s="17">
        <f>MAX(G266:G277)</f>
        <v>118.05</v>
      </c>
    </row>
    <row r="267" spans="1:8">
      <c r="A267" s="16">
        <v>26330</v>
      </c>
      <c r="B267" s="18">
        <v>103.94</v>
      </c>
      <c r="C267" s="18">
        <v>107.16</v>
      </c>
      <c r="D267" s="18">
        <v>103.1</v>
      </c>
      <c r="E267" s="18">
        <v>106.57</v>
      </c>
      <c r="F267" s="18">
        <v>19829000</v>
      </c>
      <c r="G267" s="18">
        <v>106.57</v>
      </c>
    </row>
    <row r="268" spans="1:8">
      <c r="A268" s="16">
        <v>26359</v>
      </c>
      <c r="B268" s="18">
        <v>106.57</v>
      </c>
      <c r="C268" s="18">
        <v>109.75</v>
      </c>
      <c r="D268" s="18">
        <v>105.86</v>
      </c>
      <c r="E268" s="18">
        <v>107.2</v>
      </c>
      <c r="F268" s="18">
        <v>19000400</v>
      </c>
      <c r="G268" s="18">
        <v>107.2</v>
      </c>
    </row>
    <row r="269" spans="1:8">
      <c r="A269" s="16">
        <v>26392</v>
      </c>
      <c r="B269" s="18">
        <v>107.2</v>
      </c>
      <c r="C269" s="18">
        <v>111.11</v>
      </c>
      <c r="D269" s="18">
        <v>106.18</v>
      </c>
      <c r="E269" s="18">
        <v>107.67</v>
      </c>
      <c r="F269" s="18">
        <v>19107500</v>
      </c>
      <c r="G269" s="18">
        <v>107.67</v>
      </c>
    </row>
    <row r="270" spans="1:8">
      <c r="A270" s="16">
        <v>26420</v>
      </c>
      <c r="B270" s="18">
        <v>107.67</v>
      </c>
      <c r="C270" s="18">
        <v>111.48</v>
      </c>
      <c r="D270" s="18">
        <v>103.83</v>
      </c>
      <c r="E270" s="18">
        <v>109.53</v>
      </c>
      <c r="F270" s="18">
        <v>15958100</v>
      </c>
      <c r="G270" s="18">
        <v>109.53</v>
      </c>
    </row>
    <row r="271" spans="1:8">
      <c r="A271" s="16">
        <v>26451</v>
      </c>
      <c r="B271" s="18">
        <v>109.53</v>
      </c>
      <c r="C271" s="18">
        <v>110.51</v>
      </c>
      <c r="D271" s="18">
        <v>105.94</v>
      </c>
      <c r="E271" s="18">
        <v>107.14</v>
      </c>
      <c r="F271" s="18">
        <v>14880400</v>
      </c>
      <c r="G271" s="18">
        <v>107.14</v>
      </c>
    </row>
    <row r="272" spans="1:8">
      <c r="A272" s="16">
        <v>26483</v>
      </c>
      <c r="B272" s="18">
        <v>107.14</v>
      </c>
      <c r="C272" s="18">
        <v>110.27</v>
      </c>
      <c r="D272" s="18">
        <v>104.43</v>
      </c>
      <c r="E272" s="18">
        <v>107.39</v>
      </c>
      <c r="F272" s="18">
        <v>15001000</v>
      </c>
      <c r="G272" s="18">
        <v>107.39</v>
      </c>
    </row>
    <row r="273" spans="1:8">
      <c r="A273" s="16">
        <v>26512</v>
      </c>
      <c r="B273" s="18">
        <v>107.39</v>
      </c>
      <c r="C273" s="18">
        <v>113.45</v>
      </c>
      <c r="D273" s="18">
        <v>107.06</v>
      </c>
      <c r="E273" s="18">
        <v>111.09</v>
      </c>
      <c r="F273" s="18">
        <v>16055200</v>
      </c>
      <c r="G273" s="18">
        <v>111.09</v>
      </c>
    </row>
    <row r="274" spans="1:8">
      <c r="A274" s="16">
        <v>26543</v>
      </c>
      <c r="B274" s="18">
        <v>111.09</v>
      </c>
      <c r="C274" s="18">
        <v>112.12</v>
      </c>
      <c r="D274" s="18">
        <v>107.35</v>
      </c>
      <c r="E274" s="18">
        <v>110.55</v>
      </c>
      <c r="F274" s="18">
        <v>13122000</v>
      </c>
      <c r="G274" s="18">
        <v>110.55</v>
      </c>
    </row>
    <row r="275" spans="1:8">
      <c r="A275" s="16">
        <v>26574</v>
      </c>
      <c r="B275" s="18">
        <v>110.55</v>
      </c>
      <c r="C275" s="18">
        <v>112.26</v>
      </c>
      <c r="D275" s="18">
        <v>106.27</v>
      </c>
      <c r="E275" s="18">
        <v>111.58</v>
      </c>
      <c r="F275" s="18">
        <v>15125000</v>
      </c>
      <c r="G275" s="18">
        <v>111.58</v>
      </c>
    </row>
    <row r="276" spans="1:8">
      <c r="A276" s="16">
        <v>26604</v>
      </c>
      <c r="B276" s="18">
        <v>111.58</v>
      </c>
      <c r="C276" s="18">
        <v>117.91</v>
      </c>
      <c r="D276" s="18">
        <v>111.32</v>
      </c>
      <c r="E276" s="18">
        <v>116.67</v>
      </c>
      <c r="F276" s="18">
        <v>21245500</v>
      </c>
      <c r="G276" s="18">
        <v>116.67</v>
      </c>
    </row>
    <row r="277" spans="1:8">
      <c r="A277" s="16">
        <v>26634</v>
      </c>
      <c r="B277" s="18">
        <v>116.67</v>
      </c>
      <c r="C277" s="18">
        <v>119.79</v>
      </c>
      <c r="D277" s="18">
        <v>114.63</v>
      </c>
      <c r="E277" s="18">
        <v>118.05</v>
      </c>
      <c r="F277" s="18">
        <v>19593600</v>
      </c>
      <c r="G277" s="18">
        <v>118.05</v>
      </c>
    </row>
    <row r="278" spans="1:8">
      <c r="A278" s="16">
        <v>26666</v>
      </c>
      <c r="B278" s="18">
        <v>118.06</v>
      </c>
      <c r="C278" s="18">
        <v>121.74</v>
      </c>
      <c r="D278" s="18">
        <v>114.97</v>
      </c>
      <c r="E278" s="18">
        <v>116.03</v>
      </c>
      <c r="F278" s="18">
        <v>19458000</v>
      </c>
      <c r="G278" s="18">
        <v>116.03</v>
      </c>
      <c r="H278" s="17">
        <f>MAX(G278:G289)</f>
        <v>116.03</v>
      </c>
    </row>
    <row r="279" spans="1:8">
      <c r="A279" s="16">
        <v>26696</v>
      </c>
      <c r="B279" s="18">
        <v>116.03</v>
      </c>
      <c r="C279" s="18">
        <v>118.98</v>
      </c>
      <c r="D279" s="18">
        <v>109.8</v>
      </c>
      <c r="E279" s="18">
        <v>111.68</v>
      </c>
      <c r="F279" s="18">
        <v>17691500</v>
      </c>
      <c r="G279" s="18">
        <v>111.68</v>
      </c>
    </row>
    <row r="280" spans="1:8">
      <c r="A280" s="16">
        <v>26724</v>
      </c>
      <c r="B280" s="18">
        <v>111.68</v>
      </c>
      <c r="C280" s="18">
        <v>115.61</v>
      </c>
      <c r="D280" s="18">
        <v>107.41</v>
      </c>
      <c r="E280" s="18">
        <v>111.52</v>
      </c>
      <c r="F280" s="18">
        <v>16233600</v>
      </c>
      <c r="G280" s="18">
        <v>111.52</v>
      </c>
    </row>
    <row r="281" spans="1:8">
      <c r="A281" s="16">
        <v>26756</v>
      </c>
      <c r="B281" s="18">
        <v>111.52</v>
      </c>
      <c r="C281" s="18">
        <v>113.65</v>
      </c>
      <c r="D281" s="18">
        <v>105.44</v>
      </c>
      <c r="E281" s="18">
        <v>106.97</v>
      </c>
      <c r="F281" s="18">
        <v>14640500</v>
      </c>
      <c r="G281" s="18">
        <v>106.97</v>
      </c>
    </row>
    <row r="282" spans="1:8">
      <c r="A282" s="16">
        <v>26785</v>
      </c>
      <c r="B282" s="18">
        <v>106.97</v>
      </c>
      <c r="C282" s="18">
        <v>112.25</v>
      </c>
      <c r="D282" s="18">
        <v>101.36</v>
      </c>
      <c r="E282" s="18">
        <v>104.95</v>
      </c>
      <c r="F282" s="18">
        <v>15884000</v>
      </c>
      <c r="G282" s="18">
        <v>104.95</v>
      </c>
    </row>
    <row r="283" spans="1:8">
      <c r="A283" s="16">
        <v>26816</v>
      </c>
      <c r="B283" s="18">
        <v>104.95</v>
      </c>
      <c r="C283" s="18">
        <v>109.52</v>
      </c>
      <c r="D283" s="18">
        <v>101.45</v>
      </c>
      <c r="E283" s="18">
        <v>104.26</v>
      </c>
      <c r="F283" s="18">
        <v>13308000</v>
      </c>
      <c r="G283" s="18">
        <v>104.26</v>
      </c>
    </row>
    <row r="284" spans="1:8">
      <c r="A284" s="16">
        <v>26847</v>
      </c>
      <c r="B284" s="18">
        <v>104.1</v>
      </c>
      <c r="C284" s="18">
        <v>111.04</v>
      </c>
      <c r="D284" s="18">
        <v>100.44</v>
      </c>
      <c r="E284" s="18">
        <v>108.22</v>
      </c>
      <c r="F284" s="18">
        <v>15300400</v>
      </c>
      <c r="G284" s="18">
        <v>108.22</v>
      </c>
    </row>
    <row r="285" spans="1:8">
      <c r="A285" s="16">
        <v>26877</v>
      </c>
      <c r="B285" s="18">
        <v>108.17</v>
      </c>
      <c r="C285" s="18">
        <v>108.17</v>
      </c>
      <c r="D285" s="18">
        <v>99.74</v>
      </c>
      <c r="E285" s="18">
        <v>104.25</v>
      </c>
      <c r="F285" s="18">
        <v>12390800</v>
      </c>
      <c r="G285" s="18">
        <v>104.25</v>
      </c>
    </row>
    <row r="286" spans="1:8">
      <c r="A286" s="16">
        <v>26911</v>
      </c>
      <c r="B286" s="18">
        <v>104.25</v>
      </c>
      <c r="C286" s="18">
        <v>110.45</v>
      </c>
      <c r="D286" s="18">
        <v>102.13</v>
      </c>
      <c r="E286" s="18">
        <v>108.43</v>
      </c>
      <c r="F286" s="18">
        <v>18177300</v>
      </c>
      <c r="G286" s="18">
        <v>108.43</v>
      </c>
    </row>
    <row r="287" spans="1:8">
      <c r="A287" s="16">
        <v>26938</v>
      </c>
      <c r="B287" s="18">
        <v>108.43</v>
      </c>
      <c r="C287" s="18">
        <v>112.82</v>
      </c>
      <c r="D287" s="18">
        <v>107.08</v>
      </c>
      <c r="E287" s="18">
        <v>108.29</v>
      </c>
      <c r="F287" s="18">
        <v>19164700</v>
      </c>
      <c r="G287" s="18">
        <v>108.29</v>
      </c>
    </row>
    <row r="288" spans="1:8">
      <c r="A288" s="16">
        <v>26969</v>
      </c>
      <c r="B288" s="18">
        <v>108.29</v>
      </c>
      <c r="C288" s="18">
        <v>109.2</v>
      </c>
      <c r="D288" s="18">
        <v>94.88</v>
      </c>
      <c r="E288" s="18">
        <v>95.96</v>
      </c>
      <c r="F288" s="18">
        <v>19775200</v>
      </c>
      <c r="G288" s="18">
        <v>95.96</v>
      </c>
    </row>
    <row r="289" spans="1:8">
      <c r="A289" s="16">
        <v>27001</v>
      </c>
      <c r="B289" s="18">
        <v>95.83</v>
      </c>
      <c r="C289" s="18">
        <v>99.09</v>
      </c>
      <c r="D289" s="18">
        <v>91.05</v>
      </c>
      <c r="E289" s="18">
        <v>97.55</v>
      </c>
      <c r="F289" s="18">
        <v>20392500</v>
      </c>
      <c r="G289" s="18">
        <v>97.55</v>
      </c>
    </row>
    <row r="290" spans="1:8">
      <c r="A290" s="16">
        <v>27031</v>
      </c>
      <c r="B290" s="18">
        <v>97.55</v>
      </c>
      <c r="C290" s="18">
        <v>100.94</v>
      </c>
      <c r="D290" s="18">
        <v>91.62</v>
      </c>
      <c r="E290" s="18">
        <v>96.57</v>
      </c>
      <c r="F290" s="18">
        <v>17144000</v>
      </c>
      <c r="G290" s="18">
        <v>96.57</v>
      </c>
      <c r="H290" s="17">
        <f>MAX(G290:G301)</f>
        <v>96.57</v>
      </c>
    </row>
    <row r="291" spans="1:8">
      <c r="A291" s="16">
        <v>27061</v>
      </c>
      <c r="B291" s="18">
        <v>96.57</v>
      </c>
      <c r="C291" s="18">
        <v>97.43</v>
      </c>
      <c r="D291" s="18">
        <v>89.53</v>
      </c>
      <c r="E291" s="18">
        <v>96.22</v>
      </c>
      <c r="F291" s="18">
        <v>14236300</v>
      </c>
      <c r="G291" s="18">
        <v>96.22</v>
      </c>
    </row>
    <row r="292" spans="1:8">
      <c r="A292" s="16">
        <v>27089</v>
      </c>
      <c r="B292" s="18">
        <v>96.22</v>
      </c>
      <c r="C292" s="18">
        <v>101.05</v>
      </c>
      <c r="D292" s="18">
        <v>93.44</v>
      </c>
      <c r="E292" s="18">
        <v>93.98</v>
      </c>
      <c r="F292" s="18">
        <v>15321400</v>
      </c>
      <c r="G292" s="18">
        <v>93.98</v>
      </c>
    </row>
    <row r="293" spans="1:8">
      <c r="A293" s="16">
        <v>27120</v>
      </c>
      <c r="B293" s="18">
        <v>93.98</v>
      </c>
      <c r="C293" s="18">
        <v>95.42</v>
      </c>
      <c r="D293" s="18">
        <v>88.62</v>
      </c>
      <c r="E293" s="18">
        <v>90.31</v>
      </c>
      <c r="F293" s="18">
        <v>12630900</v>
      </c>
      <c r="G293" s="18">
        <v>90.31</v>
      </c>
    </row>
    <row r="294" spans="1:8">
      <c r="A294" s="16">
        <v>27150</v>
      </c>
      <c r="B294" s="18">
        <v>90.31</v>
      </c>
      <c r="C294" s="18">
        <v>93.59</v>
      </c>
      <c r="D294" s="18">
        <v>85.87</v>
      </c>
      <c r="E294" s="18">
        <v>87.28</v>
      </c>
      <c r="F294" s="18">
        <v>12998100</v>
      </c>
      <c r="G294" s="18">
        <v>87.28</v>
      </c>
    </row>
    <row r="295" spans="1:8">
      <c r="A295" s="16">
        <v>27183</v>
      </c>
      <c r="B295" s="18">
        <v>87.28</v>
      </c>
      <c r="C295" s="18">
        <v>93.76</v>
      </c>
      <c r="D295" s="18">
        <v>85.13</v>
      </c>
      <c r="E295" s="18">
        <v>86</v>
      </c>
      <c r="F295" s="18">
        <v>12867500</v>
      </c>
      <c r="G295" s="18">
        <v>86</v>
      </c>
    </row>
    <row r="296" spans="1:8">
      <c r="A296" s="16">
        <v>27211</v>
      </c>
      <c r="B296" s="18">
        <v>86</v>
      </c>
      <c r="C296" s="18">
        <v>86.89</v>
      </c>
      <c r="D296" s="18">
        <v>78.959999999999994</v>
      </c>
      <c r="E296" s="18">
        <v>79.31</v>
      </c>
      <c r="F296" s="18">
        <v>12956800</v>
      </c>
      <c r="G296" s="18">
        <v>79.31</v>
      </c>
    </row>
    <row r="297" spans="1:8">
      <c r="A297" s="16">
        <v>27242</v>
      </c>
      <c r="B297" s="18">
        <v>79.31</v>
      </c>
      <c r="C297" s="18">
        <v>83.53</v>
      </c>
      <c r="D297" s="18">
        <v>69.37</v>
      </c>
      <c r="E297" s="18">
        <v>72.150000000000006</v>
      </c>
      <c r="F297" s="18">
        <v>13469500</v>
      </c>
      <c r="G297" s="18">
        <v>72.150000000000006</v>
      </c>
    </row>
    <row r="298" spans="1:8">
      <c r="A298" s="16">
        <v>27275</v>
      </c>
      <c r="B298" s="18">
        <v>72.150000000000006</v>
      </c>
      <c r="C298" s="18">
        <v>73.010000000000005</v>
      </c>
      <c r="D298" s="18">
        <v>62.52</v>
      </c>
      <c r="E298" s="18">
        <v>63.54</v>
      </c>
      <c r="F298" s="18">
        <v>14752500</v>
      </c>
      <c r="G298" s="18">
        <v>63.54</v>
      </c>
    </row>
    <row r="299" spans="1:8">
      <c r="A299" s="16">
        <v>27303</v>
      </c>
      <c r="B299" s="18">
        <v>63.54</v>
      </c>
      <c r="C299" s="18">
        <v>75.900000000000006</v>
      </c>
      <c r="D299" s="18">
        <v>60.96</v>
      </c>
      <c r="E299" s="18">
        <v>73.900000000000006</v>
      </c>
      <c r="F299" s="18">
        <v>17214700</v>
      </c>
      <c r="G299" s="18">
        <v>73.900000000000006</v>
      </c>
    </row>
    <row r="300" spans="1:8">
      <c r="A300" s="16">
        <v>27334</v>
      </c>
      <c r="B300" s="18">
        <v>73.900000000000006</v>
      </c>
      <c r="C300" s="18">
        <v>77.41</v>
      </c>
      <c r="D300" s="18">
        <v>66.849999999999994</v>
      </c>
      <c r="E300" s="18">
        <v>69.97</v>
      </c>
      <c r="F300" s="18">
        <v>14709500</v>
      </c>
      <c r="G300" s="18">
        <v>69.97</v>
      </c>
    </row>
    <row r="301" spans="1:8">
      <c r="A301" s="16">
        <v>27365</v>
      </c>
      <c r="B301" s="18">
        <v>69.8</v>
      </c>
      <c r="C301" s="18">
        <v>69.8</v>
      </c>
      <c r="D301" s="18">
        <v>64.13</v>
      </c>
      <c r="E301" s="18">
        <v>68.56</v>
      </c>
      <c r="F301" s="18">
        <v>16005700</v>
      </c>
      <c r="G301" s="18">
        <v>68.56</v>
      </c>
    </row>
    <row r="302" spans="1:8">
      <c r="A302" s="16">
        <v>27396</v>
      </c>
      <c r="B302" s="18">
        <v>68.650000000000006</v>
      </c>
      <c r="C302" s="18">
        <v>78.69</v>
      </c>
      <c r="D302" s="18">
        <v>68.650000000000006</v>
      </c>
      <c r="E302" s="18">
        <v>76.98</v>
      </c>
      <c r="F302" s="18">
        <v>20781300</v>
      </c>
      <c r="G302" s="18">
        <v>76.98</v>
      </c>
      <c r="H302" s="17">
        <f>MAX(G302:G313)</f>
        <v>95.19</v>
      </c>
    </row>
    <row r="303" spans="1:8">
      <c r="A303" s="16">
        <v>27428</v>
      </c>
      <c r="B303" s="18">
        <v>76.98</v>
      </c>
      <c r="C303" s="18">
        <v>83.56</v>
      </c>
      <c r="D303" s="18">
        <v>76</v>
      </c>
      <c r="E303" s="18">
        <v>81.59</v>
      </c>
      <c r="F303" s="18">
        <v>23221000</v>
      </c>
      <c r="G303" s="18">
        <v>81.59</v>
      </c>
    </row>
    <row r="304" spans="1:8">
      <c r="A304" s="16">
        <v>27456</v>
      </c>
      <c r="B304" s="18">
        <v>81.59</v>
      </c>
      <c r="C304" s="18">
        <v>87.08</v>
      </c>
      <c r="D304" s="18">
        <v>80.08</v>
      </c>
      <c r="E304" s="18">
        <v>83.36</v>
      </c>
      <c r="F304" s="18">
        <v>23494000</v>
      </c>
      <c r="G304" s="18">
        <v>83.36</v>
      </c>
    </row>
    <row r="305" spans="1:8">
      <c r="A305" s="16">
        <v>27485</v>
      </c>
      <c r="B305" s="18">
        <v>83.36</v>
      </c>
      <c r="C305" s="18">
        <v>88.79</v>
      </c>
      <c r="D305" s="18">
        <v>79.66</v>
      </c>
      <c r="E305" s="18">
        <v>87.3</v>
      </c>
      <c r="F305" s="18">
        <v>21336800</v>
      </c>
      <c r="G305" s="18">
        <v>87.3</v>
      </c>
    </row>
    <row r="306" spans="1:8">
      <c r="A306" s="16">
        <v>27515</v>
      </c>
      <c r="B306" s="18">
        <v>87.3</v>
      </c>
      <c r="C306" s="18">
        <v>93.51</v>
      </c>
      <c r="D306" s="18">
        <v>86.94</v>
      </c>
      <c r="E306" s="18">
        <v>91.15</v>
      </c>
      <c r="F306" s="18">
        <v>22864700</v>
      </c>
      <c r="G306" s="18">
        <v>91.15</v>
      </c>
    </row>
    <row r="307" spans="1:8">
      <c r="A307" s="16">
        <v>27547</v>
      </c>
      <c r="B307" s="18">
        <v>91.32</v>
      </c>
      <c r="C307" s="18">
        <v>95.85</v>
      </c>
      <c r="D307" s="18">
        <v>89.3</v>
      </c>
      <c r="E307" s="18">
        <v>95.19</v>
      </c>
      <c r="F307" s="18">
        <v>22210900</v>
      </c>
      <c r="G307" s="18">
        <v>95.19</v>
      </c>
    </row>
    <row r="308" spans="1:8">
      <c r="A308" s="16">
        <v>27576</v>
      </c>
      <c r="B308" s="18">
        <v>95.19</v>
      </c>
      <c r="C308" s="18">
        <v>96.58</v>
      </c>
      <c r="D308" s="18">
        <v>87.68</v>
      </c>
      <c r="E308" s="18">
        <v>88.75</v>
      </c>
      <c r="F308" s="18">
        <v>20737200</v>
      </c>
      <c r="G308" s="18">
        <v>88.75</v>
      </c>
    </row>
    <row r="309" spans="1:8">
      <c r="A309" s="16">
        <v>27607</v>
      </c>
      <c r="B309" s="18">
        <v>88.75</v>
      </c>
      <c r="C309" s="18">
        <v>89.04</v>
      </c>
      <c r="D309" s="18">
        <v>82.21</v>
      </c>
      <c r="E309" s="18">
        <v>86.88</v>
      </c>
      <c r="F309" s="18">
        <v>14140400</v>
      </c>
      <c r="G309" s="18">
        <v>86.88</v>
      </c>
    </row>
    <row r="310" spans="1:8">
      <c r="A310" s="16">
        <v>27639</v>
      </c>
      <c r="B310" s="18">
        <v>86.88</v>
      </c>
      <c r="C310" s="18">
        <v>87.42</v>
      </c>
      <c r="D310" s="18">
        <v>81.569999999999993</v>
      </c>
      <c r="E310" s="18">
        <v>83.87</v>
      </c>
      <c r="F310" s="18">
        <v>13697100</v>
      </c>
      <c r="G310" s="18">
        <v>83.87</v>
      </c>
    </row>
    <row r="311" spans="1:8">
      <c r="A311" s="16">
        <v>27668</v>
      </c>
      <c r="B311" s="18">
        <v>83.87</v>
      </c>
      <c r="C311" s="18">
        <v>91.75</v>
      </c>
      <c r="D311" s="18">
        <v>82.57</v>
      </c>
      <c r="E311" s="18">
        <v>89.04</v>
      </c>
      <c r="F311" s="18">
        <v>16454300</v>
      </c>
      <c r="G311" s="18">
        <v>89.04</v>
      </c>
    </row>
    <row r="312" spans="1:8">
      <c r="A312" s="16">
        <v>27701</v>
      </c>
      <c r="B312" s="18">
        <v>89.04</v>
      </c>
      <c r="C312" s="18">
        <v>92.33</v>
      </c>
      <c r="D312" s="18">
        <v>87.63</v>
      </c>
      <c r="E312" s="18">
        <v>91.24</v>
      </c>
      <c r="F312" s="18">
        <v>17456800</v>
      </c>
      <c r="G312" s="18">
        <v>91.24</v>
      </c>
    </row>
    <row r="313" spans="1:8">
      <c r="A313" s="16">
        <v>27729</v>
      </c>
      <c r="B313" s="18">
        <v>91.24</v>
      </c>
      <c r="C313" s="18">
        <v>91.9</v>
      </c>
      <c r="D313" s="18">
        <v>86.15</v>
      </c>
      <c r="E313" s="18">
        <v>90.19</v>
      </c>
      <c r="F313" s="18">
        <v>16633600</v>
      </c>
      <c r="G313" s="18">
        <v>90.19</v>
      </c>
    </row>
    <row r="314" spans="1:8">
      <c r="A314" s="16">
        <v>27761</v>
      </c>
      <c r="B314" s="18">
        <v>90.19</v>
      </c>
      <c r="C314" s="18">
        <v>101.99</v>
      </c>
      <c r="D314" s="18">
        <v>89.81</v>
      </c>
      <c r="E314" s="18">
        <v>100.86</v>
      </c>
      <c r="F314" s="18">
        <v>32111400</v>
      </c>
      <c r="G314" s="18">
        <v>100.86</v>
      </c>
      <c r="H314" s="17">
        <f>MAX(G314:G325)</f>
        <v>107.46</v>
      </c>
    </row>
    <row r="315" spans="1:8">
      <c r="A315" s="16">
        <v>27792</v>
      </c>
      <c r="B315" s="18">
        <v>100.86</v>
      </c>
      <c r="C315" s="18">
        <v>103.07</v>
      </c>
      <c r="D315" s="18">
        <v>98.5</v>
      </c>
      <c r="E315" s="18">
        <v>99.71</v>
      </c>
      <c r="F315" s="18">
        <v>32793100</v>
      </c>
      <c r="G315" s="18">
        <v>99.71</v>
      </c>
    </row>
    <row r="316" spans="1:8">
      <c r="A316" s="16">
        <v>27820</v>
      </c>
      <c r="B316" s="18">
        <v>99.71</v>
      </c>
      <c r="C316" s="18">
        <v>104.39</v>
      </c>
      <c r="D316" s="18">
        <v>98.23</v>
      </c>
      <c r="E316" s="18">
        <v>102.77</v>
      </c>
      <c r="F316" s="18">
        <v>23787800</v>
      </c>
      <c r="G316" s="18">
        <v>102.77</v>
      </c>
    </row>
    <row r="317" spans="1:8">
      <c r="A317" s="16">
        <v>27851</v>
      </c>
      <c r="B317" s="18">
        <v>102.77</v>
      </c>
      <c r="C317" s="18">
        <v>104.63</v>
      </c>
      <c r="D317" s="18">
        <v>99.57</v>
      </c>
      <c r="E317" s="18">
        <v>101.64</v>
      </c>
      <c r="F317" s="18">
        <v>19370900</v>
      </c>
      <c r="G317" s="18">
        <v>101.64</v>
      </c>
    </row>
    <row r="318" spans="1:8">
      <c r="A318" s="16">
        <v>27883</v>
      </c>
      <c r="B318" s="18">
        <v>101.64</v>
      </c>
      <c r="C318" s="18">
        <v>103.99</v>
      </c>
      <c r="D318" s="18">
        <v>98.26</v>
      </c>
      <c r="E318" s="18">
        <v>100.18</v>
      </c>
      <c r="F318" s="18">
        <v>18638500</v>
      </c>
      <c r="G318" s="18">
        <v>100.18</v>
      </c>
    </row>
    <row r="319" spans="1:8">
      <c r="A319" s="16">
        <v>27912</v>
      </c>
      <c r="B319" s="18">
        <v>100.18</v>
      </c>
      <c r="C319" s="18">
        <v>105.07</v>
      </c>
      <c r="D319" s="18">
        <v>97.97</v>
      </c>
      <c r="E319" s="18">
        <v>104.28</v>
      </c>
      <c r="F319" s="18">
        <v>20048100</v>
      </c>
      <c r="G319" s="18">
        <v>104.28</v>
      </c>
    </row>
    <row r="320" spans="1:8">
      <c r="A320" s="16">
        <v>27942</v>
      </c>
      <c r="B320" s="18">
        <v>104.28</v>
      </c>
      <c r="C320" s="18">
        <v>106.78</v>
      </c>
      <c r="D320" s="18">
        <v>102.31</v>
      </c>
      <c r="E320" s="18">
        <v>103.44</v>
      </c>
      <c r="F320" s="18">
        <v>19456600</v>
      </c>
      <c r="G320" s="18">
        <v>103.44</v>
      </c>
    </row>
    <row r="321" spans="1:8">
      <c r="A321" s="16">
        <v>27974</v>
      </c>
      <c r="B321" s="18">
        <v>103.44</v>
      </c>
      <c r="C321" s="18">
        <v>105.41</v>
      </c>
      <c r="D321" s="18">
        <v>100.43</v>
      </c>
      <c r="E321" s="18">
        <v>102.91</v>
      </c>
      <c r="F321" s="18">
        <v>16461800</v>
      </c>
      <c r="G321" s="18">
        <v>102.91</v>
      </c>
    </row>
    <row r="322" spans="1:8">
      <c r="A322" s="16">
        <v>28004</v>
      </c>
      <c r="B322" s="18">
        <v>102.91</v>
      </c>
      <c r="C322" s="18">
        <v>108.72</v>
      </c>
      <c r="D322" s="18">
        <v>102.6</v>
      </c>
      <c r="E322" s="18">
        <v>105.24</v>
      </c>
      <c r="F322" s="18">
        <v>20450000</v>
      </c>
      <c r="G322" s="18">
        <v>105.24</v>
      </c>
    </row>
    <row r="323" spans="1:8">
      <c r="A323" s="16">
        <v>28034</v>
      </c>
      <c r="B323" s="18">
        <v>105.24</v>
      </c>
      <c r="C323" s="18">
        <v>105.75</v>
      </c>
      <c r="D323" s="18">
        <v>99.21</v>
      </c>
      <c r="E323" s="18">
        <v>102.9</v>
      </c>
      <c r="F323" s="18">
        <v>18020000</v>
      </c>
      <c r="G323" s="18">
        <v>102.9</v>
      </c>
    </row>
    <row r="324" spans="1:8">
      <c r="A324" s="16">
        <v>28065</v>
      </c>
      <c r="B324" s="18">
        <v>102.9</v>
      </c>
      <c r="C324" s="18">
        <v>103.78</v>
      </c>
      <c r="D324" s="18">
        <v>98.18</v>
      </c>
      <c r="E324" s="18">
        <v>102.1</v>
      </c>
      <c r="F324" s="18">
        <v>19902500</v>
      </c>
      <c r="G324" s="18">
        <v>102.1</v>
      </c>
    </row>
    <row r="325" spans="1:8">
      <c r="A325" s="16">
        <v>28095</v>
      </c>
      <c r="B325" s="18">
        <v>102.1</v>
      </c>
      <c r="C325" s="18">
        <v>107.82</v>
      </c>
      <c r="D325" s="18">
        <v>101.62</v>
      </c>
      <c r="E325" s="18">
        <v>107.46</v>
      </c>
      <c r="F325" s="18">
        <v>25169000</v>
      </c>
      <c r="G325" s="18">
        <v>107.46</v>
      </c>
    </row>
    <row r="326" spans="1:8">
      <c r="A326" s="16">
        <v>28128</v>
      </c>
      <c r="B326" s="18">
        <v>107.46</v>
      </c>
      <c r="C326" s="18">
        <v>107.97</v>
      </c>
      <c r="D326" s="18">
        <v>100.91</v>
      </c>
      <c r="E326" s="18">
        <v>102.03</v>
      </c>
      <c r="F326" s="18">
        <v>24978000</v>
      </c>
      <c r="G326" s="18">
        <v>102.03</v>
      </c>
      <c r="H326" s="17">
        <f>MAX(G326:G337)</f>
        <v>102.03</v>
      </c>
    </row>
    <row r="327" spans="1:8">
      <c r="A327" s="16">
        <v>28157</v>
      </c>
      <c r="B327" s="18">
        <v>102.03</v>
      </c>
      <c r="C327" s="18">
        <v>103.32</v>
      </c>
      <c r="D327" s="18">
        <v>98.82</v>
      </c>
      <c r="E327" s="18">
        <v>99.82</v>
      </c>
      <c r="F327" s="18">
        <v>21824200</v>
      </c>
      <c r="G327" s="18">
        <v>99.82</v>
      </c>
    </row>
    <row r="328" spans="1:8">
      <c r="A328" s="16">
        <v>28185</v>
      </c>
      <c r="B328" s="18">
        <v>99.82</v>
      </c>
      <c r="C328" s="18">
        <v>102.7</v>
      </c>
      <c r="D328" s="18">
        <v>97.8</v>
      </c>
      <c r="E328" s="18">
        <v>98.42</v>
      </c>
      <c r="F328" s="18">
        <v>19617300</v>
      </c>
      <c r="G328" s="18">
        <v>98.42</v>
      </c>
    </row>
    <row r="329" spans="1:8">
      <c r="A329" s="16">
        <v>28216</v>
      </c>
      <c r="B329" s="18">
        <v>98.42</v>
      </c>
      <c r="C329" s="18">
        <v>102.07</v>
      </c>
      <c r="D329" s="18">
        <v>96.53</v>
      </c>
      <c r="E329" s="18">
        <v>98.44</v>
      </c>
      <c r="F329" s="18">
        <v>21069500</v>
      </c>
      <c r="G329" s="18">
        <v>98.44</v>
      </c>
    </row>
    <row r="330" spans="1:8">
      <c r="A330" s="16">
        <v>28247</v>
      </c>
      <c r="B330" s="18">
        <v>98.44</v>
      </c>
      <c r="C330" s="18">
        <v>100.93</v>
      </c>
      <c r="D330" s="18">
        <v>95.52</v>
      </c>
      <c r="E330" s="18">
        <v>96.12</v>
      </c>
      <c r="F330" s="18">
        <v>21124700</v>
      </c>
      <c r="G330" s="18">
        <v>96.12</v>
      </c>
    </row>
    <row r="331" spans="1:8">
      <c r="A331" s="16">
        <v>28277</v>
      </c>
      <c r="B331" s="18">
        <v>96.12</v>
      </c>
      <c r="C331" s="18">
        <v>101.65</v>
      </c>
      <c r="D331" s="18">
        <v>95.89</v>
      </c>
      <c r="E331" s="18">
        <v>100.48</v>
      </c>
      <c r="F331" s="18">
        <v>22934500</v>
      </c>
      <c r="G331" s="18">
        <v>100.48</v>
      </c>
    </row>
    <row r="332" spans="1:8">
      <c r="A332" s="16">
        <v>28307</v>
      </c>
      <c r="B332" s="18">
        <v>100.48</v>
      </c>
      <c r="C332" s="18">
        <v>102.57</v>
      </c>
      <c r="D332" s="18">
        <v>97.71</v>
      </c>
      <c r="E332" s="18">
        <v>98.85</v>
      </c>
      <c r="F332" s="18">
        <v>24885700</v>
      </c>
      <c r="G332" s="18">
        <v>98.85</v>
      </c>
    </row>
    <row r="333" spans="1:8">
      <c r="A333" s="16">
        <v>28338</v>
      </c>
      <c r="B333" s="18">
        <v>98.85</v>
      </c>
      <c r="C333" s="18">
        <v>99.84</v>
      </c>
      <c r="D333" s="18">
        <v>95.04</v>
      </c>
      <c r="E333" s="18">
        <v>96.77</v>
      </c>
      <c r="F333" s="18">
        <v>19683900</v>
      </c>
      <c r="G333" s="18">
        <v>96.77</v>
      </c>
    </row>
    <row r="334" spans="1:8">
      <c r="A334" s="16">
        <v>28369</v>
      </c>
      <c r="B334" s="18">
        <v>96.77</v>
      </c>
      <c r="C334" s="18">
        <v>98.43</v>
      </c>
      <c r="D334" s="18">
        <v>94.44</v>
      </c>
      <c r="E334" s="18">
        <v>96.53</v>
      </c>
      <c r="F334" s="18">
        <v>19278000</v>
      </c>
      <c r="G334" s="18">
        <v>96.53</v>
      </c>
    </row>
    <row r="335" spans="1:8">
      <c r="A335" s="16">
        <v>28401</v>
      </c>
      <c r="B335" s="18">
        <v>96.53</v>
      </c>
      <c r="C335" s="18">
        <v>97.27</v>
      </c>
      <c r="D335" s="18">
        <v>90.2</v>
      </c>
      <c r="E335" s="18">
        <v>92.34</v>
      </c>
      <c r="F335" s="18">
        <v>20501900</v>
      </c>
      <c r="G335" s="18">
        <v>92.34</v>
      </c>
    </row>
    <row r="336" spans="1:8">
      <c r="A336" s="16">
        <v>28430</v>
      </c>
      <c r="B336" s="18">
        <v>92.19</v>
      </c>
      <c r="C336" s="18">
        <v>97.11</v>
      </c>
      <c r="D336" s="18">
        <v>90.01</v>
      </c>
      <c r="E336" s="18">
        <v>94.83</v>
      </c>
      <c r="F336" s="18">
        <v>24635700</v>
      </c>
      <c r="G336" s="18">
        <v>94.83</v>
      </c>
    </row>
    <row r="337" spans="1:8">
      <c r="A337" s="16">
        <v>28460</v>
      </c>
      <c r="B337" s="18">
        <v>94.83</v>
      </c>
      <c r="C337" s="18">
        <v>95.67</v>
      </c>
      <c r="D337" s="18">
        <v>91.76</v>
      </c>
      <c r="E337" s="18">
        <v>95.1</v>
      </c>
      <c r="F337" s="18">
        <v>22596600</v>
      </c>
      <c r="G337" s="18">
        <v>95.1</v>
      </c>
    </row>
    <row r="338" spans="1:8">
      <c r="A338" s="16">
        <v>28493</v>
      </c>
      <c r="B338" s="18">
        <v>95.1</v>
      </c>
      <c r="C338" s="18">
        <v>95.15</v>
      </c>
      <c r="D338" s="18">
        <v>88.02</v>
      </c>
      <c r="E338" s="18">
        <v>89.25</v>
      </c>
      <c r="F338" s="18">
        <v>21333800</v>
      </c>
      <c r="G338" s="18">
        <v>89.25</v>
      </c>
      <c r="H338" s="17">
        <f>MAX(G338:G349)</f>
        <v>103.29</v>
      </c>
    </row>
    <row r="339" spans="1:8">
      <c r="A339" s="16">
        <v>28522</v>
      </c>
      <c r="B339" s="18">
        <v>89.25</v>
      </c>
      <c r="C339" s="18">
        <v>91.32</v>
      </c>
      <c r="D339" s="18">
        <v>86.58</v>
      </c>
      <c r="E339" s="18">
        <v>87.04</v>
      </c>
      <c r="F339" s="18">
        <v>20439400</v>
      </c>
      <c r="G339" s="18">
        <v>87.04</v>
      </c>
    </row>
    <row r="340" spans="1:8">
      <c r="A340" s="16">
        <v>28550</v>
      </c>
      <c r="B340" s="18">
        <v>87.04</v>
      </c>
      <c r="C340" s="18">
        <v>91.35</v>
      </c>
      <c r="D340" s="18">
        <v>86.45</v>
      </c>
      <c r="E340" s="18">
        <v>89.21</v>
      </c>
      <c r="F340" s="18">
        <v>23532200</v>
      </c>
      <c r="G340" s="18">
        <v>89.21</v>
      </c>
    </row>
    <row r="341" spans="1:8">
      <c r="A341" s="16">
        <v>28583</v>
      </c>
      <c r="B341" s="18">
        <v>89.2</v>
      </c>
      <c r="C341" s="18">
        <v>97.91</v>
      </c>
      <c r="D341" s="18">
        <v>88.07</v>
      </c>
      <c r="E341" s="18">
        <v>96.83</v>
      </c>
      <c r="F341" s="18">
        <v>36422500</v>
      </c>
      <c r="G341" s="18">
        <v>96.83</v>
      </c>
    </row>
    <row r="342" spans="1:8">
      <c r="A342" s="16">
        <v>28611</v>
      </c>
      <c r="B342" s="18">
        <v>96.83</v>
      </c>
      <c r="C342" s="18">
        <v>100.32</v>
      </c>
      <c r="D342" s="18">
        <v>94.57</v>
      </c>
      <c r="E342" s="18">
        <v>97.24</v>
      </c>
      <c r="F342" s="18">
        <v>36582700</v>
      </c>
      <c r="G342" s="18">
        <v>97.24</v>
      </c>
    </row>
    <row r="343" spans="1:8">
      <c r="A343" s="16">
        <v>28642</v>
      </c>
      <c r="B343" s="18">
        <v>97.24</v>
      </c>
      <c r="C343" s="18">
        <v>101.84</v>
      </c>
      <c r="D343" s="18">
        <v>93.99</v>
      </c>
      <c r="E343" s="18">
        <v>95.53</v>
      </c>
      <c r="F343" s="18">
        <v>31108600</v>
      </c>
      <c r="G343" s="18">
        <v>95.53</v>
      </c>
    </row>
    <row r="344" spans="1:8">
      <c r="A344" s="16">
        <v>28674</v>
      </c>
      <c r="B344" s="18">
        <v>95.53</v>
      </c>
      <c r="C344" s="18">
        <v>101.18</v>
      </c>
      <c r="D344" s="18">
        <v>93.59</v>
      </c>
      <c r="E344" s="18">
        <v>100.68</v>
      </c>
      <c r="F344" s="18">
        <v>28774000</v>
      </c>
      <c r="G344" s="18">
        <v>100.68</v>
      </c>
    </row>
    <row r="345" spans="1:8">
      <c r="A345" s="16">
        <v>28703</v>
      </c>
      <c r="B345" s="18">
        <v>100.68</v>
      </c>
      <c r="C345" s="18">
        <v>106.27</v>
      </c>
      <c r="D345" s="18">
        <v>99.95</v>
      </c>
      <c r="E345" s="18">
        <v>103.29</v>
      </c>
      <c r="F345" s="18">
        <v>39078200</v>
      </c>
      <c r="G345" s="18">
        <v>103.29</v>
      </c>
    </row>
    <row r="346" spans="1:8">
      <c r="A346" s="16">
        <v>28734</v>
      </c>
      <c r="B346" s="18">
        <v>103.29</v>
      </c>
      <c r="C346" s="18">
        <v>108.05</v>
      </c>
      <c r="D346" s="18">
        <v>100.66</v>
      </c>
      <c r="E346" s="18">
        <v>102.54</v>
      </c>
      <c r="F346" s="18">
        <v>34795000</v>
      </c>
      <c r="G346" s="18">
        <v>102.54</v>
      </c>
    </row>
    <row r="347" spans="1:8">
      <c r="A347" s="16">
        <v>28765</v>
      </c>
      <c r="B347" s="18">
        <v>102.54</v>
      </c>
      <c r="C347" s="18">
        <v>106.23</v>
      </c>
      <c r="D347" s="18">
        <v>91.65</v>
      </c>
      <c r="E347" s="18">
        <v>93.15</v>
      </c>
      <c r="F347" s="18">
        <v>32957200</v>
      </c>
      <c r="G347" s="18">
        <v>93.15</v>
      </c>
    </row>
    <row r="348" spans="1:8">
      <c r="A348" s="16">
        <v>28795</v>
      </c>
      <c r="B348" s="18">
        <v>94.13</v>
      </c>
      <c r="C348" s="18">
        <v>97.41</v>
      </c>
      <c r="D348" s="18">
        <v>91.77</v>
      </c>
      <c r="E348" s="18">
        <v>94.7</v>
      </c>
      <c r="F348" s="18">
        <v>25452800</v>
      </c>
      <c r="G348" s="18">
        <v>94.7</v>
      </c>
    </row>
    <row r="349" spans="1:8">
      <c r="A349" s="16">
        <v>28825</v>
      </c>
      <c r="B349" s="18">
        <v>95.01</v>
      </c>
      <c r="C349" s="18">
        <v>98.58</v>
      </c>
      <c r="D349" s="18">
        <v>92.64</v>
      </c>
      <c r="E349" s="18">
        <v>96.11</v>
      </c>
      <c r="F349" s="18">
        <v>26123500</v>
      </c>
      <c r="G349" s="18">
        <v>96.11</v>
      </c>
    </row>
    <row r="350" spans="1:8">
      <c r="A350" s="16">
        <v>28857</v>
      </c>
      <c r="B350" s="18">
        <v>96.11</v>
      </c>
      <c r="C350" s="18">
        <v>102.59</v>
      </c>
      <c r="D350" s="18">
        <v>95.22</v>
      </c>
      <c r="E350" s="18">
        <v>99.93</v>
      </c>
      <c r="F350" s="18">
        <v>29366300</v>
      </c>
      <c r="G350" s="18">
        <v>99.93</v>
      </c>
      <c r="H350" s="17">
        <f>MAX(G350:G361)</f>
        <v>109.32</v>
      </c>
    </row>
    <row r="351" spans="1:8">
      <c r="A351" s="16">
        <v>28887</v>
      </c>
      <c r="B351" s="18">
        <v>99.93</v>
      </c>
      <c r="C351" s="18">
        <v>100.52</v>
      </c>
      <c r="D351" s="18">
        <v>95.38</v>
      </c>
      <c r="E351" s="18">
        <v>96.28</v>
      </c>
      <c r="F351" s="18">
        <v>26357800</v>
      </c>
      <c r="G351" s="18">
        <v>96.28</v>
      </c>
    </row>
    <row r="352" spans="1:8">
      <c r="A352" s="16">
        <v>28915</v>
      </c>
      <c r="B352" s="18">
        <v>96.28</v>
      </c>
      <c r="C352" s="18">
        <v>103.31</v>
      </c>
      <c r="D352" s="18">
        <v>95.98</v>
      </c>
      <c r="E352" s="18">
        <v>101.59</v>
      </c>
      <c r="F352" s="18">
        <v>30898600</v>
      </c>
      <c r="G352" s="18">
        <v>101.59</v>
      </c>
    </row>
    <row r="353" spans="1:8">
      <c r="A353" s="16">
        <v>28947</v>
      </c>
      <c r="B353" s="18">
        <v>101.56</v>
      </c>
      <c r="C353" s="18">
        <v>103.95</v>
      </c>
      <c r="D353" s="18">
        <v>100.14</v>
      </c>
      <c r="E353" s="18">
        <v>101.76</v>
      </c>
      <c r="F353" s="18">
        <v>32354500</v>
      </c>
      <c r="G353" s="18">
        <v>101.76</v>
      </c>
    </row>
    <row r="354" spans="1:8">
      <c r="A354" s="16">
        <v>28976</v>
      </c>
      <c r="B354" s="18">
        <v>101.76</v>
      </c>
      <c r="C354" s="18">
        <v>102.57</v>
      </c>
      <c r="D354" s="18">
        <v>97.49</v>
      </c>
      <c r="E354" s="18">
        <v>99.08</v>
      </c>
      <c r="F354" s="18">
        <v>29729000</v>
      </c>
      <c r="G354" s="18">
        <v>99.08</v>
      </c>
    </row>
    <row r="355" spans="1:8">
      <c r="A355" s="16">
        <v>29007</v>
      </c>
      <c r="B355" s="18">
        <v>99.08</v>
      </c>
      <c r="C355" s="18">
        <v>103.67</v>
      </c>
      <c r="D355" s="18">
        <v>98.57</v>
      </c>
      <c r="E355" s="18">
        <v>102.91</v>
      </c>
      <c r="F355" s="18">
        <v>36685700</v>
      </c>
      <c r="G355" s="18">
        <v>102.91</v>
      </c>
    </row>
    <row r="356" spans="1:8">
      <c r="A356" s="16">
        <v>29038</v>
      </c>
      <c r="B356" s="18">
        <v>102.91</v>
      </c>
      <c r="C356" s="18">
        <v>105.17</v>
      </c>
      <c r="D356" s="18">
        <v>100.35</v>
      </c>
      <c r="E356" s="18">
        <v>103.81</v>
      </c>
      <c r="F356" s="18">
        <v>34052300</v>
      </c>
      <c r="G356" s="18">
        <v>103.81</v>
      </c>
    </row>
    <row r="357" spans="1:8">
      <c r="A357" s="16">
        <v>29068</v>
      </c>
      <c r="B357" s="18">
        <v>103.81</v>
      </c>
      <c r="C357" s="18">
        <v>109.84</v>
      </c>
      <c r="D357" s="18">
        <v>103.14</v>
      </c>
      <c r="E357" s="18">
        <v>109.32</v>
      </c>
      <c r="F357" s="18">
        <v>37018200</v>
      </c>
      <c r="G357" s="18">
        <v>109.32</v>
      </c>
    </row>
    <row r="358" spans="1:8">
      <c r="A358" s="16">
        <v>29102</v>
      </c>
      <c r="B358" s="18">
        <v>109.32</v>
      </c>
      <c r="C358" s="18">
        <v>111.58</v>
      </c>
      <c r="D358" s="18">
        <v>105.38</v>
      </c>
      <c r="E358" s="18">
        <v>109.32</v>
      </c>
      <c r="F358" s="18">
        <v>39467800</v>
      </c>
      <c r="G358" s="18">
        <v>109.32</v>
      </c>
    </row>
    <row r="359" spans="1:8">
      <c r="A359" s="16">
        <v>29129</v>
      </c>
      <c r="B359" s="18">
        <v>109.19</v>
      </c>
      <c r="C359" s="18">
        <v>112.16</v>
      </c>
      <c r="D359" s="18">
        <v>99.06</v>
      </c>
      <c r="E359" s="18">
        <v>101.82</v>
      </c>
      <c r="F359" s="18">
        <v>38509100</v>
      </c>
      <c r="G359" s="18">
        <v>101.82</v>
      </c>
    </row>
    <row r="360" spans="1:8">
      <c r="A360" s="16">
        <v>29160</v>
      </c>
      <c r="B360" s="18">
        <v>101.82</v>
      </c>
      <c r="C360" s="18">
        <v>107.89</v>
      </c>
      <c r="D360" s="18">
        <v>99.42</v>
      </c>
      <c r="E360" s="18">
        <v>106.16</v>
      </c>
      <c r="F360" s="18">
        <v>32577600</v>
      </c>
      <c r="G360" s="18">
        <v>106.16</v>
      </c>
    </row>
    <row r="361" spans="1:8">
      <c r="A361" s="16">
        <v>29192</v>
      </c>
      <c r="B361" s="18">
        <v>106.16</v>
      </c>
      <c r="C361" s="18">
        <v>110.33</v>
      </c>
      <c r="D361" s="18">
        <v>105.07</v>
      </c>
      <c r="E361" s="18">
        <v>107.94</v>
      </c>
      <c r="F361" s="18">
        <v>37087000</v>
      </c>
      <c r="G361" s="18">
        <v>107.94</v>
      </c>
    </row>
    <row r="362" spans="1:8">
      <c r="A362" s="16">
        <v>29222</v>
      </c>
      <c r="B362" s="18">
        <v>107.94</v>
      </c>
      <c r="C362" s="18">
        <v>117.17</v>
      </c>
      <c r="D362" s="18">
        <v>103.26</v>
      </c>
      <c r="E362" s="18">
        <v>114.16</v>
      </c>
      <c r="F362" s="18">
        <v>55642700</v>
      </c>
      <c r="G362" s="18">
        <v>114.16</v>
      </c>
      <c r="H362" s="17">
        <f>MAX(G362:G373)</f>
        <v>140.52000000000001</v>
      </c>
    </row>
    <row r="363" spans="1:8">
      <c r="A363" s="16">
        <v>29252</v>
      </c>
      <c r="B363" s="18">
        <v>114.16</v>
      </c>
      <c r="C363" s="18">
        <v>120.22</v>
      </c>
      <c r="D363" s="18">
        <v>111.33</v>
      </c>
      <c r="E363" s="18">
        <v>113.66</v>
      </c>
      <c r="F363" s="18">
        <v>49767000</v>
      </c>
      <c r="G363" s="18">
        <v>113.66</v>
      </c>
    </row>
    <row r="364" spans="1:8">
      <c r="A364" s="16">
        <v>29283</v>
      </c>
      <c r="B364" s="18">
        <v>113.66</v>
      </c>
      <c r="C364" s="18">
        <v>114.34</v>
      </c>
      <c r="D364" s="18">
        <v>94.23</v>
      </c>
      <c r="E364" s="18">
        <v>102.09</v>
      </c>
      <c r="F364" s="18">
        <v>43442300</v>
      </c>
      <c r="G364" s="18">
        <v>102.09</v>
      </c>
    </row>
    <row r="365" spans="1:8">
      <c r="A365" s="16">
        <v>29312</v>
      </c>
      <c r="B365" s="18">
        <v>102.09</v>
      </c>
      <c r="C365" s="18">
        <v>106.79</v>
      </c>
      <c r="D365" s="18">
        <v>98.95</v>
      </c>
      <c r="E365" s="18">
        <v>106.29</v>
      </c>
      <c r="F365" s="18">
        <v>33570900</v>
      </c>
      <c r="G365" s="18">
        <v>106.29</v>
      </c>
    </row>
    <row r="366" spans="1:8">
      <c r="A366" s="16">
        <v>29342</v>
      </c>
      <c r="B366" s="18">
        <v>106.29</v>
      </c>
      <c r="C366" s="18">
        <v>112.72</v>
      </c>
      <c r="D366" s="18">
        <v>103.5</v>
      </c>
      <c r="E366" s="18">
        <v>111.24</v>
      </c>
      <c r="F366" s="18">
        <v>38082800</v>
      </c>
      <c r="G366" s="18">
        <v>111.24</v>
      </c>
    </row>
    <row r="367" spans="1:8">
      <c r="A367" s="16">
        <v>29374</v>
      </c>
      <c r="B367" s="18">
        <v>111.24</v>
      </c>
      <c r="C367" s="18">
        <v>117.98</v>
      </c>
      <c r="D367" s="18">
        <v>109.77</v>
      </c>
      <c r="E367" s="18">
        <v>114.24</v>
      </c>
      <c r="F367" s="18">
        <v>40931900</v>
      </c>
      <c r="G367" s="18">
        <v>114.24</v>
      </c>
    </row>
    <row r="368" spans="1:8">
      <c r="A368" s="16">
        <v>29403</v>
      </c>
      <c r="B368" s="18">
        <v>114.24</v>
      </c>
      <c r="C368" s="18">
        <v>123.93</v>
      </c>
      <c r="D368" s="18">
        <v>113.54</v>
      </c>
      <c r="E368" s="18">
        <v>121.67</v>
      </c>
      <c r="F368" s="18">
        <v>48926300</v>
      </c>
      <c r="G368" s="18">
        <v>121.67</v>
      </c>
    </row>
    <row r="369" spans="1:8">
      <c r="A369" s="16">
        <v>29434</v>
      </c>
      <c r="B369" s="18">
        <v>121.67</v>
      </c>
      <c r="C369" s="18">
        <v>127.78</v>
      </c>
      <c r="D369" s="18">
        <v>119.42</v>
      </c>
      <c r="E369" s="18">
        <v>122.38</v>
      </c>
      <c r="F369" s="18">
        <v>47579500</v>
      </c>
      <c r="G369" s="18">
        <v>122.38</v>
      </c>
    </row>
    <row r="370" spans="1:8">
      <c r="A370" s="16">
        <v>29466</v>
      </c>
      <c r="B370" s="18">
        <v>122.38</v>
      </c>
      <c r="C370" s="18">
        <v>132.16999999999999</v>
      </c>
      <c r="D370" s="18">
        <v>121.79</v>
      </c>
      <c r="E370" s="18">
        <v>125.46</v>
      </c>
      <c r="F370" s="18">
        <v>52285700</v>
      </c>
      <c r="G370" s="18">
        <v>125.46</v>
      </c>
    </row>
    <row r="371" spans="1:8">
      <c r="A371" s="16">
        <v>29495</v>
      </c>
      <c r="B371" s="18">
        <v>125.46</v>
      </c>
      <c r="C371" s="18">
        <v>135.88</v>
      </c>
      <c r="D371" s="18">
        <v>124.66</v>
      </c>
      <c r="E371" s="18">
        <v>127.47</v>
      </c>
      <c r="F371" s="18">
        <v>46604300</v>
      </c>
      <c r="G371" s="18">
        <v>127.47</v>
      </c>
    </row>
    <row r="372" spans="1:8">
      <c r="A372" s="16">
        <v>29528</v>
      </c>
      <c r="B372" s="18">
        <v>127.47</v>
      </c>
      <c r="C372" s="18">
        <v>141.96</v>
      </c>
      <c r="D372" s="18">
        <v>127.23</v>
      </c>
      <c r="E372" s="18">
        <v>140.52000000000001</v>
      </c>
      <c r="F372" s="18">
        <v>56797200</v>
      </c>
      <c r="G372" s="18">
        <v>140.52000000000001</v>
      </c>
    </row>
    <row r="373" spans="1:8">
      <c r="A373" s="16">
        <v>29556</v>
      </c>
      <c r="B373" s="18">
        <v>140.52000000000001</v>
      </c>
      <c r="C373" s="18">
        <v>140.66</v>
      </c>
      <c r="D373" s="18">
        <v>125.32</v>
      </c>
      <c r="E373" s="18">
        <v>135.76</v>
      </c>
      <c r="F373" s="18">
        <v>48493600</v>
      </c>
      <c r="G373" s="18">
        <v>135.76</v>
      </c>
    </row>
    <row r="374" spans="1:8">
      <c r="A374" s="16">
        <v>29588</v>
      </c>
      <c r="B374" s="18">
        <v>135.76</v>
      </c>
      <c r="C374" s="18">
        <v>140.32</v>
      </c>
      <c r="D374" s="18">
        <v>128.57</v>
      </c>
      <c r="E374" s="18">
        <v>129.55000000000001</v>
      </c>
      <c r="F374" s="18">
        <v>47460900</v>
      </c>
      <c r="G374" s="18">
        <v>129.55000000000001</v>
      </c>
      <c r="H374" s="17">
        <f>MAX(G374:G385)</f>
        <v>136</v>
      </c>
    </row>
    <row r="375" spans="1:8">
      <c r="A375" s="16">
        <v>29619</v>
      </c>
      <c r="B375" s="18">
        <v>129.47999999999999</v>
      </c>
      <c r="C375" s="18">
        <v>132.02000000000001</v>
      </c>
      <c r="D375" s="18">
        <v>124.66</v>
      </c>
      <c r="E375" s="18">
        <v>131.27000000000001</v>
      </c>
      <c r="F375" s="18">
        <v>45764200</v>
      </c>
      <c r="G375" s="18">
        <v>131.27000000000001</v>
      </c>
    </row>
    <row r="376" spans="1:8">
      <c r="A376" s="16">
        <v>29647</v>
      </c>
      <c r="B376" s="18">
        <v>131.27000000000001</v>
      </c>
      <c r="C376" s="18">
        <v>138.38</v>
      </c>
      <c r="D376" s="18">
        <v>128.56</v>
      </c>
      <c r="E376" s="18">
        <v>136</v>
      </c>
      <c r="F376" s="18">
        <v>55705000</v>
      </c>
      <c r="G376" s="18">
        <v>136</v>
      </c>
    </row>
    <row r="377" spans="1:8">
      <c r="A377" s="16">
        <v>29677</v>
      </c>
      <c r="B377" s="18">
        <v>136</v>
      </c>
      <c r="C377" s="18">
        <v>137.72</v>
      </c>
      <c r="D377" s="18">
        <v>131.58000000000001</v>
      </c>
      <c r="E377" s="18">
        <v>132.81</v>
      </c>
      <c r="F377" s="18">
        <v>55782800</v>
      </c>
      <c r="G377" s="18">
        <v>132.81</v>
      </c>
    </row>
    <row r="378" spans="1:8">
      <c r="A378" s="16">
        <v>29707</v>
      </c>
      <c r="B378" s="18">
        <v>132.81</v>
      </c>
      <c r="C378" s="18">
        <v>134.91999999999999</v>
      </c>
      <c r="D378" s="18">
        <v>128.78</v>
      </c>
      <c r="E378" s="18">
        <v>132.59</v>
      </c>
      <c r="F378" s="18">
        <v>47850500</v>
      </c>
      <c r="G378" s="18">
        <v>132.59</v>
      </c>
    </row>
    <row r="379" spans="1:8">
      <c r="A379" s="16">
        <v>29738</v>
      </c>
      <c r="B379" s="18">
        <v>132.59</v>
      </c>
      <c r="C379" s="18">
        <v>135.66999999999999</v>
      </c>
      <c r="D379" s="18">
        <v>128.77000000000001</v>
      </c>
      <c r="E379" s="18">
        <v>131.21</v>
      </c>
      <c r="F379" s="18">
        <v>51932700</v>
      </c>
      <c r="G379" s="18">
        <v>131.21</v>
      </c>
    </row>
    <row r="380" spans="1:8">
      <c r="A380" s="16">
        <v>29768</v>
      </c>
      <c r="B380" s="18">
        <v>131.21</v>
      </c>
      <c r="C380" s="18">
        <v>131.78</v>
      </c>
      <c r="D380" s="18">
        <v>125.96</v>
      </c>
      <c r="E380" s="18">
        <v>130.91999999999999</v>
      </c>
      <c r="F380" s="18">
        <v>45338600</v>
      </c>
      <c r="G380" s="18">
        <v>130.91999999999999</v>
      </c>
    </row>
    <row r="381" spans="1:8">
      <c r="A381" s="16">
        <v>29801</v>
      </c>
      <c r="B381" s="18">
        <v>130.91999999999999</v>
      </c>
      <c r="C381" s="18">
        <v>135.18</v>
      </c>
      <c r="D381" s="18">
        <v>122.29</v>
      </c>
      <c r="E381" s="18">
        <v>122.79</v>
      </c>
      <c r="F381" s="18">
        <v>45757600</v>
      </c>
      <c r="G381" s="18">
        <v>122.79</v>
      </c>
    </row>
    <row r="382" spans="1:8">
      <c r="A382" s="16">
        <v>29830</v>
      </c>
      <c r="B382" s="18">
        <v>122.79</v>
      </c>
      <c r="C382" s="18">
        <v>124.58</v>
      </c>
      <c r="D382" s="18">
        <v>110.19</v>
      </c>
      <c r="E382" s="18">
        <v>116.18</v>
      </c>
      <c r="F382" s="18">
        <v>47611400</v>
      </c>
      <c r="G382" s="18">
        <v>116.18</v>
      </c>
    </row>
    <row r="383" spans="1:8">
      <c r="A383" s="16">
        <v>29860</v>
      </c>
      <c r="B383" s="18">
        <v>116.18</v>
      </c>
      <c r="C383" s="18">
        <v>123.28</v>
      </c>
      <c r="D383" s="18">
        <v>115</v>
      </c>
      <c r="E383" s="18">
        <v>121.89</v>
      </c>
      <c r="F383" s="18">
        <v>48051300</v>
      </c>
      <c r="G383" s="18">
        <v>121.89</v>
      </c>
    </row>
    <row r="384" spans="1:8">
      <c r="A384" s="16">
        <v>29892</v>
      </c>
      <c r="B384" s="18">
        <v>122.35</v>
      </c>
      <c r="C384" s="18">
        <v>126.97</v>
      </c>
      <c r="D384" s="18">
        <v>119.13</v>
      </c>
      <c r="E384" s="18">
        <v>126.35</v>
      </c>
      <c r="F384" s="18">
        <v>51775000</v>
      </c>
      <c r="G384" s="18">
        <v>126.35</v>
      </c>
    </row>
    <row r="385" spans="1:8">
      <c r="A385" s="16">
        <v>29921</v>
      </c>
      <c r="B385" s="18">
        <v>126.35</v>
      </c>
      <c r="C385" s="18">
        <v>127.32</v>
      </c>
      <c r="D385" s="18">
        <v>121.04</v>
      </c>
      <c r="E385" s="18">
        <v>122.55</v>
      </c>
      <c r="F385" s="18">
        <v>45465900</v>
      </c>
      <c r="G385" s="18">
        <v>122.55</v>
      </c>
    </row>
    <row r="386" spans="1:8">
      <c r="A386" s="16">
        <v>29955</v>
      </c>
      <c r="B386" s="18">
        <v>122.55</v>
      </c>
      <c r="C386" s="18">
        <v>123.72</v>
      </c>
      <c r="D386" s="18">
        <v>113.63</v>
      </c>
      <c r="E386" s="18">
        <v>120.4</v>
      </c>
      <c r="F386" s="18">
        <v>52087000</v>
      </c>
      <c r="G386" s="18">
        <v>120.4</v>
      </c>
      <c r="H386" s="17">
        <f>MAX(G386:G397)</f>
        <v>140.63999999999999</v>
      </c>
    </row>
    <row r="387" spans="1:8">
      <c r="A387" s="16">
        <v>29983</v>
      </c>
      <c r="B387" s="18">
        <v>119.81</v>
      </c>
      <c r="C387" s="18">
        <v>119.81</v>
      </c>
      <c r="D387" s="18">
        <v>110.03</v>
      </c>
      <c r="E387" s="18">
        <v>113.11</v>
      </c>
      <c r="F387" s="18">
        <v>53475200</v>
      </c>
      <c r="G387" s="18">
        <v>113.11</v>
      </c>
    </row>
    <row r="388" spans="1:8">
      <c r="A388" s="16">
        <v>30011</v>
      </c>
      <c r="B388" s="18">
        <v>113.11</v>
      </c>
      <c r="C388" s="18">
        <v>114.8</v>
      </c>
      <c r="D388" s="18">
        <v>104.46</v>
      </c>
      <c r="E388" s="18">
        <v>111.96</v>
      </c>
      <c r="F388" s="18">
        <v>57043000</v>
      </c>
      <c r="G388" s="18">
        <v>111.96</v>
      </c>
    </row>
    <row r="389" spans="1:8">
      <c r="A389" s="16">
        <v>30042</v>
      </c>
      <c r="B389" s="18">
        <v>111.96</v>
      </c>
      <c r="C389" s="18">
        <v>119.33</v>
      </c>
      <c r="D389" s="18">
        <v>111.48</v>
      </c>
      <c r="E389" s="18">
        <v>116.44</v>
      </c>
      <c r="F389" s="18">
        <v>56413800</v>
      </c>
      <c r="G389" s="18">
        <v>116.44</v>
      </c>
    </row>
    <row r="390" spans="1:8">
      <c r="A390" s="16">
        <v>30074</v>
      </c>
      <c r="B390" s="18">
        <v>115.96</v>
      </c>
      <c r="C390" s="18">
        <v>119.92</v>
      </c>
      <c r="D390" s="18">
        <v>111.66</v>
      </c>
      <c r="E390" s="18">
        <v>111.88</v>
      </c>
      <c r="F390" s="18">
        <v>53518000</v>
      </c>
      <c r="G390" s="18">
        <v>111.88</v>
      </c>
    </row>
    <row r="391" spans="1:8">
      <c r="A391" s="16">
        <v>30103</v>
      </c>
      <c r="B391" s="18">
        <v>111.97</v>
      </c>
      <c r="C391" s="18">
        <v>112.48</v>
      </c>
      <c r="D391" s="18">
        <v>107.01</v>
      </c>
      <c r="E391" s="18">
        <v>109.61</v>
      </c>
      <c r="F391" s="18">
        <v>53445900</v>
      </c>
      <c r="G391" s="18">
        <v>109.61</v>
      </c>
    </row>
    <row r="392" spans="1:8">
      <c r="A392" s="16">
        <v>30133</v>
      </c>
      <c r="B392" s="18">
        <v>109.52</v>
      </c>
      <c r="C392" s="18">
        <v>112.39</v>
      </c>
      <c r="D392" s="18">
        <v>105.57</v>
      </c>
      <c r="E392" s="18">
        <v>107.09</v>
      </c>
      <c r="F392" s="18">
        <v>56402800</v>
      </c>
      <c r="G392" s="18">
        <v>107.09</v>
      </c>
    </row>
    <row r="393" spans="1:8">
      <c r="A393" s="16">
        <v>30165</v>
      </c>
      <c r="B393" s="18">
        <v>107.71</v>
      </c>
      <c r="C393" s="18">
        <v>120.26</v>
      </c>
      <c r="D393" s="18">
        <v>102.2</v>
      </c>
      <c r="E393" s="18">
        <v>119.51</v>
      </c>
      <c r="F393" s="18">
        <v>79960400</v>
      </c>
      <c r="G393" s="18">
        <v>119.51</v>
      </c>
    </row>
    <row r="394" spans="1:8">
      <c r="A394" s="16">
        <v>30195</v>
      </c>
      <c r="B394" s="18">
        <v>119.52</v>
      </c>
      <c r="C394" s="18">
        <v>126.43</v>
      </c>
      <c r="D394" s="18">
        <v>117.84</v>
      </c>
      <c r="E394" s="18">
        <v>120.42</v>
      </c>
      <c r="F394" s="18">
        <v>76697600</v>
      </c>
      <c r="G394" s="18">
        <v>120.42</v>
      </c>
    </row>
    <row r="395" spans="1:8">
      <c r="A395" s="16">
        <v>30225</v>
      </c>
      <c r="B395" s="18">
        <v>120.4</v>
      </c>
      <c r="C395" s="18">
        <v>140.4</v>
      </c>
      <c r="D395" s="18">
        <v>120.15</v>
      </c>
      <c r="E395" s="18">
        <v>133.72</v>
      </c>
      <c r="F395" s="18">
        <v>102066100</v>
      </c>
      <c r="G395" s="18">
        <v>133.72</v>
      </c>
    </row>
    <row r="396" spans="1:8">
      <c r="A396" s="16">
        <v>30256</v>
      </c>
      <c r="B396" s="18">
        <v>133.72</v>
      </c>
      <c r="C396" s="18">
        <v>144.36000000000001</v>
      </c>
      <c r="D396" s="18">
        <v>132.88999999999999</v>
      </c>
      <c r="E396" s="18">
        <v>138.53</v>
      </c>
      <c r="F396" s="18">
        <v>92881400</v>
      </c>
      <c r="G396" s="18">
        <v>138.53</v>
      </c>
    </row>
    <row r="397" spans="1:8">
      <c r="A397" s="16">
        <v>30286</v>
      </c>
      <c r="B397" s="18">
        <v>138.56</v>
      </c>
      <c r="C397" s="18">
        <v>143.68</v>
      </c>
      <c r="D397" s="18">
        <v>134.79</v>
      </c>
      <c r="E397" s="18">
        <v>140.63999999999999</v>
      </c>
      <c r="F397" s="18">
        <v>78372200</v>
      </c>
      <c r="G397" s="18">
        <v>140.63999999999999</v>
      </c>
    </row>
    <row r="398" spans="1:8">
      <c r="A398" s="16">
        <v>30319</v>
      </c>
      <c r="B398" s="18">
        <v>140.65</v>
      </c>
      <c r="C398" s="18">
        <v>148.36000000000001</v>
      </c>
      <c r="D398" s="18">
        <v>138.08000000000001</v>
      </c>
      <c r="E398" s="18">
        <v>145.30000000000001</v>
      </c>
      <c r="F398" s="18">
        <v>91654200</v>
      </c>
      <c r="G398" s="18">
        <v>145.30000000000001</v>
      </c>
      <c r="H398" s="17">
        <f>MAX(G398:G409)</f>
        <v>167.64</v>
      </c>
    </row>
    <row r="399" spans="1:8">
      <c r="A399" s="16">
        <v>30348</v>
      </c>
      <c r="B399" s="18">
        <v>145.29</v>
      </c>
      <c r="C399" s="18">
        <v>150.88</v>
      </c>
      <c r="D399" s="18">
        <v>141.9</v>
      </c>
      <c r="E399" s="18">
        <v>148.06</v>
      </c>
      <c r="F399" s="18">
        <v>89431500</v>
      </c>
      <c r="G399" s="18">
        <v>148.06</v>
      </c>
    </row>
    <row r="400" spans="1:8">
      <c r="A400" s="16">
        <v>30376</v>
      </c>
      <c r="B400" s="18">
        <v>148.07</v>
      </c>
      <c r="C400" s="18">
        <v>155.02000000000001</v>
      </c>
      <c r="D400" s="18">
        <v>148.07</v>
      </c>
      <c r="E400" s="18">
        <v>152.96</v>
      </c>
      <c r="F400" s="18">
        <v>87064700</v>
      </c>
      <c r="G400" s="18">
        <v>152.96</v>
      </c>
    </row>
    <row r="401" spans="1:8">
      <c r="A401" s="16">
        <v>30410</v>
      </c>
      <c r="B401" s="18">
        <v>152.91999999999999</v>
      </c>
      <c r="C401" s="18">
        <v>164.43</v>
      </c>
      <c r="D401" s="18">
        <v>150.16999999999999</v>
      </c>
      <c r="E401" s="18">
        <v>164.43</v>
      </c>
      <c r="F401" s="18">
        <v>94631000</v>
      </c>
      <c r="G401" s="18">
        <v>164.43</v>
      </c>
    </row>
    <row r="402" spans="1:8">
      <c r="A402" s="16">
        <v>30438</v>
      </c>
      <c r="B402" s="18">
        <v>164.41</v>
      </c>
      <c r="C402" s="18">
        <v>166.99</v>
      </c>
      <c r="D402" s="18">
        <v>160.29</v>
      </c>
      <c r="E402" s="18">
        <v>162.38999999999999</v>
      </c>
      <c r="F402" s="18">
        <v>96525700</v>
      </c>
      <c r="G402" s="18">
        <v>162.38999999999999</v>
      </c>
    </row>
    <row r="403" spans="1:8">
      <c r="A403" s="16">
        <v>30468</v>
      </c>
      <c r="B403" s="18">
        <v>162.38</v>
      </c>
      <c r="C403" s="18">
        <v>171.6</v>
      </c>
      <c r="D403" s="18">
        <v>160.80000000000001</v>
      </c>
      <c r="E403" s="18">
        <v>167.64</v>
      </c>
      <c r="F403" s="18">
        <v>93189500</v>
      </c>
      <c r="G403" s="18">
        <v>167.64</v>
      </c>
    </row>
    <row r="404" spans="1:8">
      <c r="A404" s="16">
        <v>30498</v>
      </c>
      <c r="B404" s="18">
        <v>168.11</v>
      </c>
      <c r="C404" s="18">
        <v>170.72</v>
      </c>
      <c r="D404" s="18">
        <v>161.5</v>
      </c>
      <c r="E404" s="18">
        <v>162.56</v>
      </c>
      <c r="F404" s="18">
        <v>84270500</v>
      </c>
      <c r="G404" s="18">
        <v>162.56</v>
      </c>
    </row>
    <row r="405" spans="1:8">
      <c r="A405" s="16">
        <v>30529</v>
      </c>
      <c r="B405" s="18">
        <v>162.34</v>
      </c>
      <c r="C405" s="18">
        <v>165.91</v>
      </c>
      <c r="D405" s="18">
        <v>158.5</v>
      </c>
      <c r="E405" s="18">
        <v>164.4</v>
      </c>
      <c r="F405" s="18">
        <v>77705600</v>
      </c>
      <c r="G405" s="18">
        <v>164.4</v>
      </c>
    </row>
    <row r="406" spans="1:8">
      <c r="A406" s="16">
        <v>30560</v>
      </c>
      <c r="B406" s="18">
        <v>164.4</v>
      </c>
      <c r="C406" s="18">
        <v>170.41</v>
      </c>
      <c r="D406" s="18">
        <v>163.95</v>
      </c>
      <c r="E406" s="18">
        <v>166.07</v>
      </c>
      <c r="F406" s="18">
        <v>86222300</v>
      </c>
      <c r="G406" s="18">
        <v>166.07</v>
      </c>
    </row>
    <row r="407" spans="1:8">
      <c r="A407" s="16">
        <v>30592</v>
      </c>
      <c r="B407" s="18">
        <v>165.99</v>
      </c>
      <c r="C407" s="18">
        <v>172.65</v>
      </c>
      <c r="D407" s="18">
        <v>162.86000000000001</v>
      </c>
      <c r="E407" s="18">
        <v>163.55000000000001</v>
      </c>
      <c r="F407" s="18">
        <v>89241900</v>
      </c>
      <c r="G407" s="18">
        <v>163.55000000000001</v>
      </c>
    </row>
    <row r="408" spans="1:8">
      <c r="A408" s="16">
        <v>30621</v>
      </c>
      <c r="B408" s="18">
        <v>163.55000000000001</v>
      </c>
      <c r="C408" s="18">
        <v>168.07</v>
      </c>
      <c r="D408" s="18">
        <v>161.63</v>
      </c>
      <c r="E408" s="18">
        <v>166.4</v>
      </c>
      <c r="F408" s="18">
        <v>92130400</v>
      </c>
      <c r="G408" s="18">
        <v>166.4</v>
      </c>
    </row>
    <row r="409" spans="1:8">
      <c r="A409" s="16">
        <v>30651</v>
      </c>
      <c r="B409" s="18">
        <v>166.37</v>
      </c>
      <c r="C409" s="18">
        <v>166.77</v>
      </c>
      <c r="D409" s="18">
        <v>161.58000000000001</v>
      </c>
      <c r="E409" s="18">
        <v>164.93</v>
      </c>
      <c r="F409" s="18">
        <v>91461900</v>
      </c>
      <c r="G409" s="18">
        <v>164.93</v>
      </c>
    </row>
    <row r="410" spans="1:8">
      <c r="A410" s="16">
        <v>30684</v>
      </c>
      <c r="B410" s="18">
        <v>164.93</v>
      </c>
      <c r="C410" s="18">
        <v>169.54</v>
      </c>
      <c r="D410" s="18">
        <v>162.03</v>
      </c>
      <c r="E410" s="18">
        <v>163.41</v>
      </c>
      <c r="F410" s="18">
        <v>110912800</v>
      </c>
      <c r="G410" s="18">
        <v>163.41</v>
      </c>
      <c r="H410" s="17">
        <f>MAX(G410:G421)</f>
        <v>167.24</v>
      </c>
    </row>
    <row r="411" spans="1:8">
      <c r="A411" s="16">
        <v>30713</v>
      </c>
      <c r="B411" s="18">
        <v>163.41</v>
      </c>
      <c r="C411" s="18">
        <v>164</v>
      </c>
      <c r="D411" s="18">
        <v>152.13</v>
      </c>
      <c r="E411" s="18">
        <v>157.06</v>
      </c>
      <c r="F411" s="18">
        <v>101281000</v>
      </c>
      <c r="G411" s="18">
        <v>157.06</v>
      </c>
    </row>
    <row r="412" spans="1:8">
      <c r="A412" s="16">
        <v>30742</v>
      </c>
      <c r="B412" s="18">
        <v>157.06</v>
      </c>
      <c r="C412" s="18">
        <v>160.46</v>
      </c>
      <c r="D412" s="18">
        <v>153.77000000000001</v>
      </c>
      <c r="E412" s="18">
        <v>159.18</v>
      </c>
      <c r="F412" s="18">
        <v>87568600</v>
      </c>
      <c r="G412" s="18">
        <v>159.18</v>
      </c>
    </row>
    <row r="413" spans="1:8">
      <c r="A413" s="16">
        <v>30774</v>
      </c>
      <c r="B413" s="18">
        <v>159.18</v>
      </c>
      <c r="C413" s="18">
        <v>160.69</v>
      </c>
      <c r="D413" s="18">
        <v>154.12</v>
      </c>
      <c r="E413" s="18">
        <v>160.05000000000001</v>
      </c>
      <c r="F413" s="18">
        <v>89513500</v>
      </c>
      <c r="G413" s="18">
        <v>160.05000000000001</v>
      </c>
    </row>
    <row r="414" spans="1:8">
      <c r="A414" s="16">
        <v>30803</v>
      </c>
      <c r="B414" s="18">
        <v>160.05000000000001</v>
      </c>
      <c r="C414" s="18">
        <v>162.11000000000001</v>
      </c>
      <c r="D414" s="18">
        <v>148.68</v>
      </c>
      <c r="E414" s="18">
        <v>150.55000000000001</v>
      </c>
      <c r="F414" s="18">
        <v>91883600</v>
      </c>
      <c r="G414" s="18">
        <v>150.55000000000001</v>
      </c>
    </row>
    <row r="415" spans="1:8">
      <c r="A415" s="16">
        <v>30834</v>
      </c>
      <c r="B415" s="18">
        <v>150.55000000000001</v>
      </c>
      <c r="C415" s="18">
        <v>155.63999999999999</v>
      </c>
      <c r="D415" s="18">
        <v>148.53</v>
      </c>
      <c r="E415" s="18">
        <v>153.18</v>
      </c>
      <c r="F415" s="18">
        <v>90649500</v>
      </c>
      <c r="G415" s="18">
        <v>153.18</v>
      </c>
    </row>
    <row r="416" spans="1:8">
      <c r="A416" s="16">
        <v>30865</v>
      </c>
      <c r="B416" s="18">
        <v>153.16</v>
      </c>
      <c r="C416" s="18">
        <v>153.87</v>
      </c>
      <c r="D416" s="18">
        <v>147.26</v>
      </c>
      <c r="E416" s="18">
        <v>150.66</v>
      </c>
      <c r="F416" s="18">
        <v>83290900</v>
      </c>
      <c r="G416" s="18">
        <v>150.66</v>
      </c>
    </row>
    <row r="417" spans="1:8">
      <c r="A417" s="16">
        <v>30895</v>
      </c>
      <c r="B417" s="18">
        <v>150.66</v>
      </c>
      <c r="C417" s="18">
        <v>168.8</v>
      </c>
      <c r="D417" s="18">
        <v>150.66</v>
      </c>
      <c r="E417" s="18">
        <v>166.68</v>
      </c>
      <c r="F417" s="18">
        <v>112364300</v>
      </c>
      <c r="G417" s="18">
        <v>166.68</v>
      </c>
    </row>
    <row r="418" spans="1:8">
      <c r="A418" s="16">
        <v>30929</v>
      </c>
      <c r="B418" s="18">
        <v>166.68</v>
      </c>
      <c r="C418" s="18">
        <v>169.65</v>
      </c>
      <c r="D418" s="18">
        <v>163.06</v>
      </c>
      <c r="E418" s="18">
        <v>166.1</v>
      </c>
      <c r="F418" s="18">
        <v>97242600</v>
      </c>
      <c r="G418" s="18">
        <v>166.1</v>
      </c>
    </row>
    <row r="419" spans="1:8">
      <c r="A419" s="16">
        <v>30956</v>
      </c>
      <c r="B419" s="18">
        <v>166.1</v>
      </c>
      <c r="C419" s="18">
        <v>169.62</v>
      </c>
      <c r="D419" s="18">
        <v>160.02000000000001</v>
      </c>
      <c r="E419" s="18">
        <v>166.09</v>
      </c>
      <c r="F419" s="18">
        <v>95744300</v>
      </c>
      <c r="G419" s="18">
        <v>166.09</v>
      </c>
    </row>
    <row r="420" spans="1:8">
      <c r="A420" s="16">
        <v>30987</v>
      </c>
      <c r="B420" s="18">
        <v>166.09</v>
      </c>
      <c r="C420" s="18">
        <v>170.41</v>
      </c>
      <c r="D420" s="18">
        <v>162.99</v>
      </c>
      <c r="E420" s="18">
        <v>163.58000000000001</v>
      </c>
      <c r="F420" s="18">
        <v>87374200</v>
      </c>
      <c r="G420" s="18">
        <v>163.58000000000001</v>
      </c>
    </row>
    <row r="421" spans="1:8">
      <c r="A421" s="16">
        <v>31019</v>
      </c>
      <c r="B421" s="18">
        <v>163.58000000000001</v>
      </c>
      <c r="C421" s="18">
        <v>169.03</v>
      </c>
      <c r="D421" s="18">
        <v>161.54</v>
      </c>
      <c r="E421" s="18">
        <v>167.24</v>
      </c>
      <c r="F421" s="18">
        <v>93063000</v>
      </c>
      <c r="G421" s="18">
        <v>167.24</v>
      </c>
    </row>
    <row r="422" spans="1:8">
      <c r="A422" s="16">
        <v>31049</v>
      </c>
      <c r="B422" s="18">
        <v>167.2</v>
      </c>
      <c r="C422" s="18">
        <v>180.27</v>
      </c>
      <c r="D422" s="18">
        <v>163.36000000000001</v>
      </c>
      <c r="E422" s="18">
        <v>179.63</v>
      </c>
      <c r="F422" s="18">
        <v>127555000</v>
      </c>
      <c r="G422" s="18">
        <v>179.63</v>
      </c>
      <c r="H422" s="17">
        <f>MAX(G422:G433)</f>
        <v>211.28</v>
      </c>
    </row>
    <row r="423" spans="1:8">
      <c r="A423" s="16">
        <v>31079</v>
      </c>
      <c r="B423" s="18">
        <v>179.63</v>
      </c>
      <c r="C423" s="18">
        <v>183.95</v>
      </c>
      <c r="D423" s="18">
        <v>177.75</v>
      </c>
      <c r="E423" s="18">
        <v>181.18</v>
      </c>
      <c r="F423" s="18">
        <v>120806300</v>
      </c>
      <c r="G423" s="18">
        <v>181.18</v>
      </c>
    </row>
    <row r="424" spans="1:8">
      <c r="A424" s="16">
        <v>31107</v>
      </c>
      <c r="B424" s="18">
        <v>181.18</v>
      </c>
      <c r="C424" s="18">
        <v>183.89</v>
      </c>
      <c r="D424" s="18">
        <v>176.53</v>
      </c>
      <c r="E424" s="18">
        <v>180.66</v>
      </c>
      <c r="F424" s="18">
        <v>107356600</v>
      </c>
      <c r="G424" s="18">
        <v>180.66</v>
      </c>
    </row>
    <row r="425" spans="1:8">
      <c r="A425" s="16">
        <v>31138</v>
      </c>
      <c r="B425" s="18">
        <v>180.66</v>
      </c>
      <c r="C425" s="18">
        <v>183.61</v>
      </c>
      <c r="D425" s="18">
        <v>177.86</v>
      </c>
      <c r="E425" s="18">
        <v>179.83</v>
      </c>
      <c r="F425" s="18">
        <v>99699000</v>
      </c>
      <c r="G425" s="18">
        <v>179.83</v>
      </c>
    </row>
    <row r="426" spans="1:8">
      <c r="A426" s="16">
        <v>31168</v>
      </c>
      <c r="B426" s="18">
        <v>179.83</v>
      </c>
      <c r="C426" s="18">
        <v>189.98</v>
      </c>
      <c r="D426" s="18">
        <v>178.35</v>
      </c>
      <c r="E426" s="18">
        <v>189.55</v>
      </c>
      <c r="F426" s="18">
        <v>112929000</v>
      </c>
      <c r="G426" s="18">
        <v>189.55</v>
      </c>
    </row>
    <row r="427" spans="1:8">
      <c r="A427" s="16">
        <v>31201</v>
      </c>
      <c r="B427" s="18">
        <v>189.55</v>
      </c>
      <c r="C427" s="18">
        <v>191.85</v>
      </c>
      <c r="D427" s="18">
        <v>185.03</v>
      </c>
      <c r="E427" s="18">
        <v>191.85</v>
      </c>
      <c r="F427" s="18">
        <v>111110000</v>
      </c>
      <c r="G427" s="18">
        <v>191.85</v>
      </c>
    </row>
    <row r="428" spans="1:8">
      <c r="A428" s="16">
        <v>31229</v>
      </c>
      <c r="B428" s="18">
        <v>191.85</v>
      </c>
      <c r="C428" s="18">
        <v>196.07</v>
      </c>
      <c r="D428" s="18">
        <v>189.3</v>
      </c>
      <c r="E428" s="18">
        <v>190.92</v>
      </c>
      <c r="F428" s="18">
        <v>117603100</v>
      </c>
      <c r="G428" s="18">
        <v>190.92</v>
      </c>
    </row>
    <row r="429" spans="1:8">
      <c r="A429" s="16">
        <v>31260</v>
      </c>
      <c r="B429" s="18">
        <v>190.92</v>
      </c>
      <c r="C429" s="18">
        <v>192.17</v>
      </c>
      <c r="D429" s="18">
        <v>186.1</v>
      </c>
      <c r="E429" s="18">
        <v>188.63</v>
      </c>
      <c r="F429" s="18">
        <v>91128100</v>
      </c>
      <c r="G429" s="18">
        <v>188.63</v>
      </c>
    </row>
    <row r="430" spans="1:8">
      <c r="A430" s="16">
        <v>31293</v>
      </c>
      <c r="B430" s="18">
        <v>188.63</v>
      </c>
      <c r="C430" s="18">
        <v>188.8</v>
      </c>
      <c r="D430" s="18">
        <v>179.45</v>
      </c>
      <c r="E430" s="18">
        <v>182.08</v>
      </c>
      <c r="F430" s="18">
        <v>103355700</v>
      </c>
      <c r="G430" s="18">
        <v>182.08</v>
      </c>
    </row>
    <row r="431" spans="1:8">
      <c r="A431" s="16">
        <v>31321</v>
      </c>
      <c r="B431" s="18">
        <v>182.06</v>
      </c>
      <c r="C431" s="18">
        <v>190.15</v>
      </c>
      <c r="D431" s="18">
        <v>181.16</v>
      </c>
      <c r="E431" s="18">
        <v>189.82</v>
      </c>
      <c r="F431" s="18">
        <v>115858200</v>
      </c>
      <c r="G431" s="18">
        <v>189.82</v>
      </c>
    </row>
    <row r="432" spans="1:8">
      <c r="A432" s="16">
        <v>31352</v>
      </c>
      <c r="B432" s="18">
        <v>189.82</v>
      </c>
      <c r="C432" s="18">
        <v>203.4</v>
      </c>
      <c r="D432" s="18">
        <v>189.37</v>
      </c>
      <c r="E432" s="18">
        <v>202.17</v>
      </c>
      <c r="F432" s="18">
        <v>126471500</v>
      </c>
      <c r="G432" s="18">
        <v>202.17</v>
      </c>
    </row>
    <row r="433" spans="1:8">
      <c r="A433" s="16">
        <v>31383</v>
      </c>
      <c r="B433" s="18">
        <v>202.17</v>
      </c>
      <c r="C433" s="18">
        <v>213.08</v>
      </c>
      <c r="D433" s="18">
        <v>200.1</v>
      </c>
      <c r="E433" s="18">
        <v>211.28</v>
      </c>
      <c r="F433" s="18">
        <v>138908500</v>
      </c>
      <c r="G433" s="18">
        <v>211.28</v>
      </c>
    </row>
    <row r="434" spans="1:8">
      <c r="A434" s="16">
        <v>31414</v>
      </c>
      <c r="B434" s="18">
        <v>211.28</v>
      </c>
      <c r="C434" s="18">
        <v>214.57</v>
      </c>
      <c r="D434" s="18">
        <v>202.6</v>
      </c>
      <c r="E434" s="18">
        <v>211.78</v>
      </c>
      <c r="F434" s="18">
        <v>137386800</v>
      </c>
      <c r="G434" s="18">
        <v>211.78</v>
      </c>
      <c r="H434" s="17">
        <f>MAX(G434:G445)</f>
        <v>252.93</v>
      </c>
    </row>
    <row r="435" spans="1:8">
      <c r="A435" s="16">
        <v>31446</v>
      </c>
      <c r="B435" s="18">
        <v>211.78</v>
      </c>
      <c r="C435" s="18">
        <v>227.92</v>
      </c>
      <c r="D435" s="18">
        <v>210.82</v>
      </c>
      <c r="E435" s="18">
        <v>226.92</v>
      </c>
      <c r="F435" s="18">
        <v>162673600</v>
      </c>
      <c r="G435" s="18">
        <v>226.92</v>
      </c>
    </row>
    <row r="436" spans="1:8">
      <c r="A436" s="16">
        <v>31474</v>
      </c>
      <c r="B436" s="18">
        <v>226.92</v>
      </c>
      <c r="C436" s="18">
        <v>240.11</v>
      </c>
      <c r="D436" s="18">
        <v>222.18</v>
      </c>
      <c r="E436" s="18">
        <v>238.9</v>
      </c>
      <c r="F436" s="18">
        <v>167450000</v>
      </c>
      <c r="G436" s="18">
        <v>238.9</v>
      </c>
    </row>
    <row r="437" spans="1:8">
      <c r="A437" s="16">
        <v>31503</v>
      </c>
      <c r="B437" s="18">
        <v>238.9</v>
      </c>
      <c r="C437" s="18">
        <v>245.47</v>
      </c>
      <c r="D437" s="18">
        <v>226.3</v>
      </c>
      <c r="E437" s="18">
        <v>235.52</v>
      </c>
      <c r="F437" s="18">
        <v>153995400</v>
      </c>
      <c r="G437" s="18">
        <v>235.52</v>
      </c>
    </row>
    <row r="438" spans="1:8">
      <c r="A438" s="16">
        <v>31533</v>
      </c>
      <c r="B438" s="18">
        <v>235.52</v>
      </c>
      <c r="C438" s="18">
        <v>249.19</v>
      </c>
      <c r="D438" s="18">
        <v>232.26</v>
      </c>
      <c r="E438" s="18">
        <v>247.35</v>
      </c>
      <c r="F438" s="18">
        <v>134830400</v>
      </c>
      <c r="G438" s="18">
        <v>247.35</v>
      </c>
    </row>
    <row r="439" spans="1:8">
      <c r="A439" s="16">
        <v>31565</v>
      </c>
      <c r="B439" s="18">
        <v>246.04</v>
      </c>
      <c r="C439" s="18">
        <v>251.81</v>
      </c>
      <c r="D439" s="18">
        <v>238.23</v>
      </c>
      <c r="E439" s="18">
        <v>250.84</v>
      </c>
      <c r="F439" s="18">
        <v>132604700</v>
      </c>
      <c r="G439" s="18">
        <v>250.84</v>
      </c>
    </row>
    <row r="440" spans="1:8">
      <c r="A440" s="16">
        <v>31594</v>
      </c>
      <c r="B440" s="18">
        <v>250.67</v>
      </c>
      <c r="C440" s="18">
        <v>253.2</v>
      </c>
      <c r="D440" s="18">
        <v>233.07</v>
      </c>
      <c r="E440" s="18">
        <v>236.12</v>
      </c>
      <c r="F440" s="18">
        <v>142845400</v>
      </c>
      <c r="G440" s="18">
        <v>236.12</v>
      </c>
    </row>
    <row r="441" spans="1:8">
      <c r="A441" s="16">
        <v>31625</v>
      </c>
      <c r="B441" s="18">
        <v>236.12</v>
      </c>
      <c r="C441" s="18">
        <v>254.24</v>
      </c>
      <c r="D441" s="18">
        <v>231.92</v>
      </c>
      <c r="E441" s="18">
        <v>252.93</v>
      </c>
      <c r="F441" s="18">
        <v>134628500</v>
      </c>
      <c r="G441" s="18">
        <v>252.93</v>
      </c>
    </row>
    <row r="442" spans="1:8">
      <c r="A442" s="16">
        <v>31657</v>
      </c>
      <c r="B442" s="18">
        <v>252.93</v>
      </c>
      <c r="C442" s="18">
        <v>254.13</v>
      </c>
      <c r="D442" s="18">
        <v>228.08</v>
      </c>
      <c r="E442" s="18">
        <v>231.32</v>
      </c>
      <c r="F442" s="18">
        <v>156723800</v>
      </c>
      <c r="G442" s="18">
        <v>231.32</v>
      </c>
    </row>
    <row r="443" spans="1:8">
      <c r="A443" s="16">
        <v>31686</v>
      </c>
      <c r="B443" s="18">
        <v>231.32</v>
      </c>
      <c r="C443" s="18">
        <v>244.51</v>
      </c>
      <c r="D443" s="18">
        <v>231.32</v>
      </c>
      <c r="E443" s="18">
        <v>243.98</v>
      </c>
      <c r="F443" s="18">
        <v>137562600</v>
      </c>
      <c r="G443" s="18">
        <v>243.98</v>
      </c>
    </row>
    <row r="444" spans="1:8">
      <c r="A444" s="16">
        <v>31719</v>
      </c>
      <c r="B444" s="18">
        <v>243.97</v>
      </c>
      <c r="C444" s="18">
        <v>249.22</v>
      </c>
      <c r="D444" s="18">
        <v>235.51</v>
      </c>
      <c r="E444" s="18">
        <v>249.22</v>
      </c>
      <c r="F444" s="18">
        <v>159703100</v>
      </c>
      <c r="G444" s="18">
        <v>249.22</v>
      </c>
    </row>
    <row r="445" spans="1:8">
      <c r="A445" s="16">
        <v>31747</v>
      </c>
      <c r="B445" s="18">
        <v>249.22</v>
      </c>
      <c r="C445" s="18">
        <v>254.87</v>
      </c>
      <c r="D445" s="18">
        <v>241.28</v>
      </c>
      <c r="E445" s="18">
        <v>242.17</v>
      </c>
      <c r="F445" s="18">
        <v>154548600</v>
      </c>
      <c r="G445" s="18">
        <v>242.17</v>
      </c>
    </row>
    <row r="446" spans="1:8">
      <c r="A446" s="16">
        <v>31779</v>
      </c>
      <c r="B446" s="18">
        <v>242.17</v>
      </c>
      <c r="C446" s="18">
        <v>280.95999999999998</v>
      </c>
      <c r="D446" s="18">
        <v>242.17</v>
      </c>
      <c r="E446" s="18">
        <v>274.08</v>
      </c>
      <c r="F446" s="18">
        <v>200203800</v>
      </c>
      <c r="G446" s="18">
        <v>274.08</v>
      </c>
      <c r="H446" s="17">
        <f>MAX(G446:G457)</f>
        <v>329.8</v>
      </c>
    </row>
    <row r="447" spans="1:8">
      <c r="A447" s="16">
        <v>31810</v>
      </c>
      <c r="B447" s="18">
        <v>274.08</v>
      </c>
      <c r="C447" s="18">
        <v>287.55</v>
      </c>
      <c r="D447" s="18">
        <v>273.16000000000003</v>
      </c>
      <c r="E447" s="18">
        <v>284.2</v>
      </c>
      <c r="F447" s="18">
        <v>190952600</v>
      </c>
      <c r="G447" s="18">
        <v>284.2</v>
      </c>
    </row>
    <row r="448" spans="1:8">
      <c r="A448" s="16">
        <v>31838</v>
      </c>
      <c r="B448" s="18">
        <v>284.17</v>
      </c>
      <c r="C448" s="18">
        <v>302.72000000000003</v>
      </c>
      <c r="D448" s="18">
        <v>282.3</v>
      </c>
      <c r="E448" s="18">
        <v>291.7</v>
      </c>
      <c r="F448" s="18">
        <v>188040900</v>
      </c>
      <c r="G448" s="18">
        <v>291.7</v>
      </c>
    </row>
    <row r="449" spans="1:8">
      <c r="A449" s="16">
        <v>31868</v>
      </c>
      <c r="B449" s="18">
        <v>291.58999999999997</v>
      </c>
      <c r="C449" s="18">
        <v>303.64999999999998</v>
      </c>
      <c r="D449" s="18">
        <v>275.67</v>
      </c>
      <c r="E449" s="18">
        <v>288.36</v>
      </c>
      <c r="F449" s="18">
        <v>195942800</v>
      </c>
      <c r="G449" s="18">
        <v>288.36</v>
      </c>
    </row>
    <row r="450" spans="1:8">
      <c r="A450" s="16">
        <v>31898</v>
      </c>
      <c r="B450" s="18">
        <v>286.99</v>
      </c>
      <c r="C450" s="18">
        <v>298.69</v>
      </c>
      <c r="D450" s="18">
        <v>277.01</v>
      </c>
      <c r="E450" s="18">
        <v>290.10000000000002</v>
      </c>
      <c r="F450" s="18">
        <v>178560000</v>
      </c>
      <c r="G450" s="18">
        <v>290.10000000000002</v>
      </c>
    </row>
    <row r="451" spans="1:8">
      <c r="A451" s="16">
        <v>31929</v>
      </c>
      <c r="B451" s="18">
        <v>290.12</v>
      </c>
      <c r="C451" s="18">
        <v>310.27</v>
      </c>
      <c r="D451" s="18">
        <v>286.93</v>
      </c>
      <c r="E451" s="18">
        <v>304</v>
      </c>
      <c r="F451" s="18">
        <v>170931800</v>
      </c>
      <c r="G451" s="18">
        <v>304</v>
      </c>
    </row>
    <row r="452" spans="1:8">
      <c r="A452" s="16">
        <v>31959</v>
      </c>
      <c r="B452" s="18">
        <v>303.99</v>
      </c>
      <c r="C452" s="18">
        <v>318.85000000000002</v>
      </c>
      <c r="D452" s="18">
        <v>302.52999999999997</v>
      </c>
      <c r="E452" s="18">
        <v>318.66000000000003</v>
      </c>
      <c r="F452" s="18">
        <v>188559000</v>
      </c>
      <c r="G452" s="18">
        <v>318.66000000000003</v>
      </c>
    </row>
    <row r="453" spans="1:8">
      <c r="A453" s="16">
        <v>31992</v>
      </c>
      <c r="B453" s="18">
        <v>318.62</v>
      </c>
      <c r="C453" s="18">
        <v>337.89</v>
      </c>
      <c r="D453" s="18">
        <v>314.51</v>
      </c>
      <c r="E453" s="18">
        <v>329.8</v>
      </c>
      <c r="F453" s="18">
        <v>201342800</v>
      </c>
      <c r="G453" s="18">
        <v>329.8</v>
      </c>
    </row>
    <row r="454" spans="1:8">
      <c r="A454" s="16">
        <v>32021</v>
      </c>
      <c r="B454" s="18">
        <v>329.81</v>
      </c>
      <c r="C454" s="18">
        <v>332.18</v>
      </c>
      <c r="D454" s="18">
        <v>308.56</v>
      </c>
      <c r="E454" s="18">
        <v>321.83</v>
      </c>
      <c r="F454" s="18">
        <v>186014200</v>
      </c>
      <c r="G454" s="18">
        <v>321.83</v>
      </c>
    </row>
    <row r="455" spans="1:8">
      <c r="A455" s="16">
        <v>32051</v>
      </c>
      <c r="B455" s="18">
        <v>321.83</v>
      </c>
      <c r="C455" s="18">
        <v>328.94</v>
      </c>
      <c r="D455" s="18">
        <v>216.46</v>
      </c>
      <c r="E455" s="18">
        <v>251.79</v>
      </c>
      <c r="F455" s="18">
        <v>290813600</v>
      </c>
      <c r="G455" s="18">
        <v>251.79</v>
      </c>
    </row>
    <row r="456" spans="1:8">
      <c r="A456" s="16">
        <v>32083</v>
      </c>
      <c r="B456" s="18">
        <v>251.73</v>
      </c>
      <c r="C456" s="18">
        <v>257.20999999999998</v>
      </c>
      <c r="D456" s="18">
        <v>225.75</v>
      </c>
      <c r="E456" s="18">
        <v>230.3</v>
      </c>
      <c r="F456" s="18">
        <v>192922000</v>
      </c>
      <c r="G456" s="18">
        <v>230.3</v>
      </c>
    </row>
    <row r="457" spans="1:8">
      <c r="A457" s="16">
        <v>32112</v>
      </c>
      <c r="B457" s="18">
        <v>230.32</v>
      </c>
      <c r="C457" s="18">
        <v>253.35</v>
      </c>
      <c r="D457" s="18">
        <v>221.24</v>
      </c>
      <c r="E457" s="18">
        <v>247.08</v>
      </c>
      <c r="F457" s="18">
        <v>186222200</v>
      </c>
      <c r="G457" s="18">
        <v>247.08</v>
      </c>
    </row>
    <row r="458" spans="1:8">
      <c r="A458" s="16">
        <v>32146</v>
      </c>
      <c r="B458" s="18">
        <v>247.1</v>
      </c>
      <c r="C458" s="18">
        <v>261.77999999999997</v>
      </c>
      <c r="D458" s="18">
        <v>240.17</v>
      </c>
      <c r="E458" s="18">
        <v>257.07</v>
      </c>
      <c r="F458" s="18">
        <v>185329000</v>
      </c>
      <c r="G458" s="18">
        <v>257.07</v>
      </c>
      <c r="H458" s="17">
        <f>MAX(G458:G469)</f>
        <v>278.97000000000003</v>
      </c>
    </row>
    <row r="459" spans="1:8">
      <c r="A459" s="16">
        <v>32174</v>
      </c>
      <c r="B459" s="18">
        <v>257.05</v>
      </c>
      <c r="C459" s="18">
        <v>267.82</v>
      </c>
      <c r="D459" s="18">
        <v>247.82</v>
      </c>
      <c r="E459" s="18">
        <v>267.82</v>
      </c>
      <c r="F459" s="18">
        <v>196464500</v>
      </c>
      <c r="G459" s="18">
        <v>267.82</v>
      </c>
    </row>
    <row r="460" spans="1:8">
      <c r="A460" s="16">
        <v>32203</v>
      </c>
      <c r="B460" s="18">
        <v>267.82</v>
      </c>
      <c r="C460" s="18">
        <v>272.64</v>
      </c>
      <c r="D460" s="18">
        <v>256.07</v>
      </c>
      <c r="E460" s="18">
        <v>258.89</v>
      </c>
      <c r="F460" s="18">
        <v>182297300</v>
      </c>
      <c r="G460" s="18">
        <v>258.89</v>
      </c>
    </row>
    <row r="461" spans="1:8">
      <c r="A461" s="16">
        <v>32237</v>
      </c>
      <c r="B461" s="18">
        <v>258.89</v>
      </c>
      <c r="C461" s="18">
        <v>272.05</v>
      </c>
      <c r="D461" s="18">
        <v>254.71</v>
      </c>
      <c r="E461" s="18">
        <v>261.33</v>
      </c>
      <c r="F461" s="18">
        <v>169819000</v>
      </c>
      <c r="G461" s="18">
        <v>261.33</v>
      </c>
    </row>
    <row r="462" spans="1:8">
      <c r="A462" s="16">
        <v>32265</v>
      </c>
      <c r="B462" s="18">
        <v>261.36</v>
      </c>
      <c r="C462" s="18">
        <v>263.7</v>
      </c>
      <c r="D462" s="18">
        <v>248.85</v>
      </c>
      <c r="E462" s="18">
        <v>262.16000000000003</v>
      </c>
      <c r="F462" s="18">
        <v>165665700</v>
      </c>
      <c r="G462" s="18">
        <v>262.16000000000003</v>
      </c>
    </row>
    <row r="463" spans="1:8">
      <c r="A463" s="16">
        <v>32295</v>
      </c>
      <c r="B463" s="18">
        <v>262.16000000000003</v>
      </c>
      <c r="C463" s="18">
        <v>276.88</v>
      </c>
      <c r="D463" s="18">
        <v>262.10000000000002</v>
      </c>
      <c r="E463" s="18">
        <v>273.5</v>
      </c>
      <c r="F463" s="18">
        <v>206096300</v>
      </c>
      <c r="G463" s="18">
        <v>273.5</v>
      </c>
    </row>
    <row r="464" spans="1:8">
      <c r="A464" s="16">
        <v>32325</v>
      </c>
      <c r="B464" s="18">
        <v>273.5</v>
      </c>
      <c r="C464" s="18">
        <v>276.36</v>
      </c>
      <c r="D464" s="18">
        <v>262.48</v>
      </c>
      <c r="E464" s="18">
        <v>272.02</v>
      </c>
      <c r="F464" s="18">
        <v>176540500</v>
      </c>
      <c r="G464" s="18">
        <v>272.02</v>
      </c>
    </row>
    <row r="465" spans="1:8">
      <c r="A465" s="16">
        <v>32356</v>
      </c>
      <c r="B465" s="18">
        <v>272.02999999999997</v>
      </c>
      <c r="C465" s="18">
        <v>274.2</v>
      </c>
      <c r="D465" s="18">
        <v>256.52999999999997</v>
      </c>
      <c r="E465" s="18">
        <v>261.52</v>
      </c>
      <c r="F465" s="18">
        <v>150345600</v>
      </c>
      <c r="G465" s="18">
        <v>261.52</v>
      </c>
    </row>
    <row r="466" spans="1:8">
      <c r="A466" s="16">
        <v>32387</v>
      </c>
      <c r="B466" s="18">
        <v>261.52</v>
      </c>
      <c r="C466" s="18">
        <v>274.87</v>
      </c>
      <c r="D466" s="18">
        <v>256.98</v>
      </c>
      <c r="E466" s="18">
        <v>271.91000000000003</v>
      </c>
      <c r="F466" s="18">
        <v>154057100</v>
      </c>
      <c r="G466" s="18">
        <v>271.91000000000003</v>
      </c>
    </row>
    <row r="467" spans="1:8">
      <c r="A467" s="16">
        <v>32419</v>
      </c>
      <c r="B467" s="18">
        <v>271.89</v>
      </c>
      <c r="C467" s="18">
        <v>283.95</v>
      </c>
      <c r="D467" s="18">
        <v>268.83999999999997</v>
      </c>
      <c r="E467" s="18">
        <v>278.97000000000003</v>
      </c>
      <c r="F467" s="18">
        <v>169458000</v>
      </c>
      <c r="G467" s="18">
        <v>278.97000000000003</v>
      </c>
    </row>
    <row r="468" spans="1:8">
      <c r="A468" s="16">
        <v>32448</v>
      </c>
      <c r="B468" s="18">
        <v>278.97000000000003</v>
      </c>
      <c r="C468" s="18">
        <v>280.37</v>
      </c>
      <c r="D468" s="18">
        <v>262.85000000000002</v>
      </c>
      <c r="E468" s="18">
        <v>273.7</v>
      </c>
      <c r="F468" s="18">
        <v>141934700</v>
      </c>
      <c r="G468" s="18">
        <v>273.7</v>
      </c>
    </row>
    <row r="469" spans="1:8">
      <c r="A469" s="16">
        <v>32478</v>
      </c>
      <c r="B469" s="18">
        <v>273.68</v>
      </c>
      <c r="C469" s="18">
        <v>280.45</v>
      </c>
      <c r="D469" s="18">
        <v>270.47000000000003</v>
      </c>
      <c r="E469" s="18">
        <v>277.72000000000003</v>
      </c>
      <c r="F469" s="18">
        <v>141529000</v>
      </c>
      <c r="G469" s="18">
        <v>277.72000000000003</v>
      </c>
    </row>
    <row r="470" spans="1:8">
      <c r="A470" s="16">
        <v>32511</v>
      </c>
      <c r="B470" s="18">
        <v>277.72000000000003</v>
      </c>
      <c r="C470" s="18">
        <v>297.51</v>
      </c>
      <c r="D470" s="18">
        <v>273.81</v>
      </c>
      <c r="E470" s="18">
        <v>297.47000000000003</v>
      </c>
      <c r="F470" s="18">
        <v>177441400</v>
      </c>
      <c r="G470" s="18">
        <v>297.47000000000003</v>
      </c>
      <c r="H470" s="17">
        <f>MAX(G470:G481)</f>
        <v>353.4</v>
      </c>
    </row>
    <row r="471" spans="1:8">
      <c r="A471" s="16">
        <v>32540</v>
      </c>
      <c r="B471" s="18">
        <v>297.47000000000003</v>
      </c>
      <c r="C471" s="18">
        <v>300.57</v>
      </c>
      <c r="D471" s="18">
        <v>286.26</v>
      </c>
      <c r="E471" s="18">
        <v>288.86</v>
      </c>
      <c r="F471" s="18">
        <v>177037300</v>
      </c>
      <c r="G471" s="18">
        <v>288.86</v>
      </c>
    </row>
    <row r="472" spans="1:8">
      <c r="A472" s="16">
        <v>32568</v>
      </c>
      <c r="B472" s="18">
        <v>288.86</v>
      </c>
      <c r="C472" s="18">
        <v>299.99</v>
      </c>
      <c r="D472" s="18">
        <v>286.45999999999998</v>
      </c>
      <c r="E472" s="18">
        <v>294.87</v>
      </c>
      <c r="F472" s="18">
        <v>167067700</v>
      </c>
      <c r="G472" s="18">
        <v>294.87</v>
      </c>
    </row>
    <row r="473" spans="1:8">
      <c r="A473" s="16">
        <v>32601</v>
      </c>
      <c r="B473" s="18">
        <v>294.87</v>
      </c>
      <c r="C473" s="18">
        <v>310.45</v>
      </c>
      <c r="D473" s="18">
        <v>294.35000000000002</v>
      </c>
      <c r="E473" s="18">
        <v>309.64</v>
      </c>
      <c r="F473" s="18">
        <v>169782000</v>
      </c>
      <c r="G473" s="18">
        <v>309.64</v>
      </c>
    </row>
    <row r="474" spans="1:8">
      <c r="A474" s="16">
        <v>32629</v>
      </c>
      <c r="B474" s="18">
        <v>309.64</v>
      </c>
      <c r="C474" s="18">
        <v>323.06</v>
      </c>
      <c r="D474" s="18">
        <v>304.06</v>
      </c>
      <c r="E474" s="18">
        <v>320.52</v>
      </c>
      <c r="F474" s="18">
        <v>177720400</v>
      </c>
      <c r="G474" s="18">
        <v>320.52</v>
      </c>
    </row>
    <row r="475" spans="1:8">
      <c r="A475" s="16">
        <v>32660</v>
      </c>
      <c r="B475" s="18">
        <v>320.51</v>
      </c>
      <c r="C475" s="18">
        <v>329.19</v>
      </c>
      <c r="D475" s="18">
        <v>314.38</v>
      </c>
      <c r="E475" s="18">
        <v>317.98</v>
      </c>
      <c r="F475" s="18">
        <v>188049000</v>
      </c>
      <c r="G475" s="18">
        <v>317.98</v>
      </c>
    </row>
    <row r="476" spans="1:8">
      <c r="A476" s="16">
        <v>32692</v>
      </c>
      <c r="B476" s="18">
        <v>317.98</v>
      </c>
      <c r="C476" s="18">
        <v>346.08</v>
      </c>
      <c r="D476" s="18">
        <v>317.26</v>
      </c>
      <c r="E476" s="18">
        <v>346.08</v>
      </c>
      <c r="F476" s="18">
        <v>170784000</v>
      </c>
      <c r="G476" s="18">
        <v>346.08</v>
      </c>
    </row>
    <row r="477" spans="1:8">
      <c r="A477" s="16">
        <v>32721</v>
      </c>
      <c r="B477" s="18">
        <v>346.08</v>
      </c>
      <c r="C477" s="18">
        <v>352.73</v>
      </c>
      <c r="D477" s="18">
        <v>339</v>
      </c>
      <c r="E477" s="18">
        <v>351.45</v>
      </c>
      <c r="F477" s="18">
        <v>177996500</v>
      </c>
      <c r="G477" s="18">
        <v>351.45</v>
      </c>
    </row>
    <row r="478" spans="1:8">
      <c r="A478" s="16">
        <v>32752</v>
      </c>
      <c r="B478" s="18">
        <v>351.45</v>
      </c>
      <c r="C478" s="18">
        <v>354.13</v>
      </c>
      <c r="D478" s="18">
        <v>341.37</v>
      </c>
      <c r="E478" s="18">
        <v>349.15</v>
      </c>
      <c r="F478" s="18">
        <v>159516000</v>
      </c>
      <c r="G478" s="18">
        <v>349.15</v>
      </c>
    </row>
    <row r="479" spans="1:8">
      <c r="A479" s="16">
        <v>32783</v>
      </c>
      <c r="B479" s="18">
        <v>349.15</v>
      </c>
      <c r="C479" s="18">
        <v>360.44</v>
      </c>
      <c r="D479" s="18">
        <v>327.12</v>
      </c>
      <c r="E479" s="18">
        <v>340.36</v>
      </c>
      <c r="F479" s="18">
        <v>190398600</v>
      </c>
      <c r="G479" s="18">
        <v>340.36</v>
      </c>
    </row>
    <row r="480" spans="1:8">
      <c r="A480" s="16">
        <v>32813</v>
      </c>
      <c r="B480" s="18">
        <v>340.36</v>
      </c>
      <c r="C480" s="18">
        <v>346.5</v>
      </c>
      <c r="D480" s="18">
        <v>330.91</v>
      </c>
      <c r="E480" s="18">
        <v>345.99</v>
      </c>
      <c r="F480" s="18">
        <v>151683800</v>
      </c>
      <c r="G480" s="18">
        <v>345.99</v>
      </c>
    </row>
    <row r="481" spans="1:8">
      <c r="A481" s="16">
        <v>32843</v>
      </c>
      <c r="B481" s="18">
        <v>346.01</v>
      </c>
      <c r="C481" s="18">
        <v>354.1</v>
      </c>
      <c r="D481" s="18">
        <v>339.63</v>
      </c>
      <c r="E481" s="18">
        <v>353.4</v>
      </c>
      <c r="F481" s="18">
        <v>167968000</v>
      </c>
      <c r="G481" s="18">
        <v>353.4</v>
      </c>
    </row>
    <row r="482" spans="1:8">
      <c r="A482" s="16">
        <v>32875</v>
      </c>
      <c r="B482" s="18">
        <v>353.4</v>
      </c>
      <c r="C482" s="18">
        <v>360.59</v>
      </c>
      <c r="D482" s="18">
        <v>319.83</v>
      </c>
      <c r="E482" s="18">
        <v>329.08</v>
      </c>
      <c r="F482" s="18">
        <v>181041300</v>
      </c>
      <c r="G482" s="18">
        <v>329.08</v>
      </c>
      <c r="H482" s="17">
        <f>MAX(G482:G493)</f>
        <v>361.23</v>
      </c>
    </row>
    <row r="483" spans="1:8">
      <c r="A483" s="16">
        <v>32905</v>
      </c>
      <c r="B483" s="18">
        <v>329.08</v>
      </c>
      <c r="C483" s="18">
        <v>336.09</v>
      </c>
      <c r="D483" s="18">
        <v>322.10000000000002</v>
      </c>
      <c r="E483" s="18">
        <v>331.89</v>
      </c>
      <c r="F483" s="18">
        <v>165598400</v>
      </c>
      <c r="G483" s="18">
        <v>331.89</v>
      </c>
    </row>
    <row r="484" spans="1:8">
      <c r="A484" s="16">
        <v>32933</v>
      </c>
      <c r="B484" s="18">
        <v>331.89</v>
      </c>
      <c r="C484" s="18">
        <v>344.49</v>
      </c>
      <c r="D484" s="18">
        <v>331.08</v>
      </c>
      <c r="E484" s="18">
        <v>339.94</v>
      </c>
      <c r="F484" s="18">
        <v>155573600</v>
      </c>
      <c r="G484" s="18">
        <v>339.94</v>
      </c>
    </row>
    <row r="485" spans="1:8">
      <c r="A485" s="16">
        <v>32965</v>
      </c>
      <c r="B485" s="18">
        <v>339.94</v>
      </c>
      <c r="C485" s="18">
        <v>347.3</v>
      </c>
      <c r="D485" s="18">
        <v>327.76</v>
      </c>
      <c r="E485" s="18">
        <v>330.8</v>
      </c>
      <c r="F485" s="18">
        <v>146198500</v>
      </c>
      <c r="G485" s="18">
        <v>330.8</v>
      </c>
    </row>
    <row r="486" spans="1:8">
      <c r="A486" s="16">
        <v>32994</v>
      </c>
      <c r="B486" s="18">
        <v>330.8</v>
      </c>
      <c r="C486" s="18">
        <v>362.26</v>
      </c>
      <c r="D486" s="18">
        <v>330.8</v>
      </c>
      <c r="E486" s="18">
        <v>361.23</v>
      </c>
      <c r="F486" s="18">
        <v>171016800</v>
      </c>
      <c r="G486" s="18">
        <v>361.23</v>
      </c>
    </row>
    <row r="487" spans="1:8">
      <c r="A487" s="16">
        <v>33025</v>
      </c>
      <c r="B487" s="18">
        <v>361.26</v>
      </c>
      <c r="C487" s="18">
        <v>368.78</v>
      </c>
      <c r="D487" s="18">
        <v>351.23</v>
      </c>
      <c r="E487" s="18">
        <v>358.02</v>
      </c>
      <c r="F487" s="18">
        <v>160561400</v>
      </c>
      <c r="G487" s="18">
        <v>358.02</v>
      </c>
    </row>
    <row r="488" spans="1:8">
      <c r="A488" s="16">
        <v>33056</v>
      </c>
      <c r="B488" s="18">
        <v>358.02</v>
      </c>
      <c r="C488" s="18">
        <v>369.78</v>
      </c>
      <c r="D488" s="18">
        <v>350.09</v>
      </c>
      <c r="E488" s="18">
        <v>356.15</v>
      </c>
      <c r="F488" s="18">
        <v>168996100</v>
      </c>
      <c r="G488" s="18">
        <v>356.15</v>
      </c>
    </row>
    <row r="489" spans="1:8">
      <c r="A489" s="16">
        <v>33086</v>
      </c>
      <c r="B489" s="18">
        <v>356.15</v>
      </c>
      <c r="C489" s="18">
        <v>357.35</v>
      </c>
      <c r="D489" s="18">
        <v>306.18</v>
      </c>
      <c r="E489" s="18">
        <v>322.56</v>
      </c>
      <c r="F489" s="18">
        <v>179009100</v>
      </c>
      <c r="G489" s="18">
        <v>322.56</v>
      </c>
    </row>
    <row r="490" spans="1:8">
      <c r="A490" s="16">
        <v>33120</v>
      </c>
      <c r="B490" s="18">
        <v>322.56</v>
      </c>
      <c r="C490" s="18">
        <v>326.52999999999997</v>
      </c>
      <c r="D490" s="18">
        <v>295.98</v>
      </c>
      <c r="E490" s="18">
        <v>306.05</v>
      </c>
      <c r="F490" s="18">
        <v>152015200</v>
      </c>
      <c r="G490" s="18">
        <v>306.05</v>
      </c>
    </row>
    <row r="491" spans="1:8">
      <c r="A491" s="16">
        <v>33147</v>
      </c>
      <c r="B491" s="18">
        <v>306.10000000000002</v>
      </c>
      <c r="C491" s="18">
        <v>319.69</v>
      </c>
      <c r="D491" s="18">
        <v>294.51</v>
      </c>
      <c r="E491" s="18">
        <v>304</v>
      </c>
      <c r="F491" s="18">
        <v>166433000</v>
      </c>
      <c r="G491" s="18">
        <v>304</v>
      </c>
    </row>
    <row r="492" spans="1:8">
      <c r="A492" s="16">
        <v>33178</v>
      </c>
      <c r="B492" s="18">
        <v>303.99</v>
      </c>
      <c r="C492" s="18">
        <v>323.02</v>
      </c>
      <c r="D492" s="18">
        <v>301.61</v>
      </c>
      <c r="E492" s="18">
        <v>322.22000000000003</v>
      </c>
      <c r="F492" s="18">
        <v>159148500</v>
      </c>
      <c r="G492" s="18">
        <v>322.22000000000003</v>
      </c>
    </row>
    <row r="493" spans="1:8">
      <c r="A493" s="16">
        <v>33210</v>
      </c>
      <c r="B493" s="18">
        <v>322.23</v>
      </c>
      <c r="C493" s="18">
        <v>333.98</v>
      </c>
      <c r="D493" s="18">
        <v>321.97000000000003</v>
      </c>
      <c r="E493" s="18">
        <v>330.22</v>
      </c>
      <c r="F493" s="18">
        <v>161548000</v>
      </c>
      <c r="G493" s="18">
        <v>330.22</v>
      </c>
    </row>
    <row r="494" spans="1:8">
      <c r="A494" s="16">
        <v>33240</v>
      </c>
      <c r="B494" s="18">
        <v>330.2</v>
      </c>
      <c r="C494" s="18">
        <v>343.93</v>
      </c>
      <c r="D494" s="18">
        <v>309.35000000000002</v>
      </c>
      <c r="E494" s="18">
        <v>343.93</v>
      </c>
      <c r="F494" s="18">
        <v>175670900</v>
      </c>
      <c r="G494" s="18">
        <v>343.93</v>
      </c>
      <c r="H494" s="17">
        <f>MAX(G494:G505)</f>
        <v>417.09</v>
      </c>
    </row>
    <row r="495" spans="1:8">
      <c r="A495" s="16">
        <v>33270</v>
      </c>
      <c r="B495" s="18">
        <v>343.91</v>
      </c>
      <c r="C495" s="18">
        <v>370.96</v>
      </c>
      <c r="D495" s="18">
        <v>340.37</v>
      </c>
      <c r="E495" s="18">
        <v>367.07</v>
      </c>
      <c r="F495" s="18">
        <v>238220000</v>
      </c>
      <c r="G495" s="18">
        <v>367.07</v>
      </c>
    </row>
    <row r="496" spans="1:8">
      <c r="A496" s="16">
        <v>33298</v>
      </c>
      <c r="B496" s="18">
        <v>367.07</v>
      </c>
      <c r="C496" s="18">
        <v>379.66</v>
      </c>
      <c r="D496" s="18">
        <v>363.73</v>
      </c>
      <c r="E496" s="18">
        <v>375.22</v>
      </c>
      <c r="F496" s="18">
        <v>203933500</v>
      </c>
      <c r="G496" s="18">
        <v>375.22</v>
      </c>
    </row>
    <row r="497" spans="1:8">
      <c r="A497" s="16">
        <v>33329</v>
      </c>
      <c r="B497" s="18">
        <v>375.22</v>
      </c>
      <c r="C497" s="18">
        <v>391.26</v>
      </c>
      <c r="D497" s="18">
        <v>370.27</v>
      </c>
      <c r="E497" s="18">
        <v>375.34</v>
      </c>
      <c r="F497" s="18">
        <v>191974000</v>
      </c>
      <c r="G497" s="18">
        <v>375.34</v>
      </c>
    </row>
    <row r="498" spans="1:8">
      <c r="A498" s="16">
        <v>33359</v>
      </c>
      <c r="B498" s="18">
        <v>375.35</v>
      </c>
      <c r="C498" s="18">
        <v>389.85</v>
      </c>
      <c r="D498" s="18">
        <v>365.83</v>
      </c>
      <c r="E498" s="18">
        <v>389.83</v>
      </c>
      <c r="F498" s="18">
        <v>180533600</v>
      </c>
      <c r="G498" s="18">
        <v>389.83</v>
      </c>
    </row>
    <row r="499" spans="1:8">
      <c r="A499" s="16">
        <v>33392</v>
      </c>
      <c r="B499" s="18">
        <v>389.81</v>
      </c>
      <c r="C499" s="18">
        <v>389.81</v>
      </c>
      <c r="D499" s="18">
        <v>367.98</v>
      </c>
      <c r="E499" s="18">
        <v>371.16</v>
      </c>
      <c r="F499" s="18">
        <v>171125000</v>
      </c>
      <c r="G499" s="18">
        <v>371.16</v>
      </c>
    </row>
    <row r="500" spans="1:8">
      <c r="A500" s="16">
        <v>33420</v>
      </c>
      <c r="B500" s="18">
        <v>371.18</v>
      </c>
      <c r="C500" s="18">
        <v>387.81</v>
      </c>
      <c r="D500" s="18">
        <v>370.92</v>
      </c>
      <c r="E500" s="18">
        <v>387.81</v>
      </c>
      <c r="F500" s="18">
        <v>165836300</v>
      </c>
      <c r="G500" s="18">
        <v>387.81</v>
      </c>
    </row>
    <row r="501" spans="1:8">
      <c r="A501" s="16">
        <v>33451</v>
      </c>
      <c r="B501" s="18">
        <v>387.81</v>
      </c>
      <c r="C501" s="18">
        <v>396.82</v>
      </c>
      <c r="D501" s="18">
        <v>374.09</v>
      </c>
      <c r="E501" s="18">
        <v>395.43</v>
      </c>
      <c r="F501" s="18">
        <v>175330000</v>
      </c>
      <c r="G501" s="18">
        <v>395.43</v>
      </c>
    </row>
    <row r="502" spans="1:8">
      <c r="A502" s="16">
        <v>33484</v>
      </c>
      <c r="B502" s="18">
        <v>395.43</v>
      </c>
      <c r="C502" s="18">
        <v>397.62</v>
      </c>
      <c r="D502" s="18">
        <v>382.77</v>
      </c>
      <c r="E502" s="18">
        <v>387.86</v>
      </c>
      <c r="F502" s="18">
        <v>170388500</v>
      </c>
      <c r="G502" s="18">
        <v>387.86</v>
      </c>
    </row>
    <row r="503" spans="1:8">
      <c r="A503" s="16">
        <v>33512</v>
      </c>
      <c r="B503" s="18">
        <v>387.86</v>
      </c>
      <c r="C503" s="18">
        <v>393.81</v>
      </c>
      <c r="D503" s="18">
        <v>376.11</v>
      </c>
      <c r="E503" s="18">
        <v>392.45</v>
      </c>
      <c r="F503" s="18">
        <v>185306900</v>
      </c>
      <c r="G503" s="18">
        <v>392.45</v>
      </c>
    </row>
    <row r="504" spans="1:8">
      <c r="A504" s="16">
        <v>33543</v>
      </c>
      <c r="B504" s="18">
        <v>392.46</v>
      </c>
      <c r="C504" s="18">
        <v>398.22</v>
      </c>
      <c r="D504" s="18">
        <v>371.63</v>
      </c>
      <c r="E504" s="18">
        <v>375.22</v>
      </c>
      <c r="F504" s="18">
        <v>190722500</v>
      </c>
      <c r="G504" s="18">
        <v>375.22</v>
      </c>
    </row>
    <row r="505" spans="1:8">
      <c r="A505" s="16">
        <v>33574</v>
      </c>
      <c r="B505" s="18">
        <v>375.11</v>
      </c>
      <c r="C505" s="18">
        <v>418.32</v>
      </c>
      <c r="D505" s="18">
        <v>371.36</v>
      </c>
      <c r="E505" s="18">
        <v>417.09</v>
      </c>
      <c r="F505" s="18">
        <v>209637600</v>
      </c>
      <c r="G505" s="18">
        <v>417.09</v>
      </c>
    </row>
    <row r="506" spans="1:8">
      <c r="A506" s="16">
        <v>33605</v>
      </c>
      <c r="B506" s="18">
        <v>417.03</v>
      </c>
      <c r="C506" s="18">
        <v>421.18</v>
      </c>
      <c r="D506" s="18">
        <v>408.64</v>
      </c>
      <c r="E506" s="18">
        <v>408.78</v>
      </c>
      <c r="F506" s="18">
        <v>249268100</v>
      </c>
      <c r="G506" s="18">
        <v>408.78</v>
      </c>
      <c r="H506" s="17">
        <f>MAX(G506:G517)</f>
        <v>435.71</v>
      </c>
    </row>
    <row r="507" spans="1:8">
      <c r="A507" s="16">
        <v>33637</v>
      </c>
      <c r="B507" s="18">
        <v>408.79</v>
      </c>
      <c r="C507" s="18">
        <v>418.08</v>
      </c>
      <c r="D507" s="18">
        <v>406.34</v>
      </c>
      <c r="E507" s="18">
        <v>412.7</v>
      </c>
      <c r="F507" s="18">
        <v>235259400</v>
      </c>
      <c r="G507" s="18">
        <v>412.7</v>
      </c>
    </row>
    <row r="508" spans="1:8">
      <c r="A508" s="16">
        <v>33665</v>
      </c>
      <c r="B508" s="18">
        <v>412.68</v>
      </c>
      <c r="C508" s="18">
        <v>413.78</v>
      </c>
      <c r="D508" s="18">
        <v>401.94</v>
      </c>
      <c r="E508" s="18">
        <v>403.69</v>
      </c>
      <c r="F508" s="18">
        <v>193118100</v>
      </c>
      <c r="G508" s="18">
        <v>403.69</v>
      </c>
    </row>
    <row r="509" spans="1:8">
      <c r="A509" s="16">
        <v>33695</v>
      </c>
      <c r="B509" s="18">
        <v>403.67</v>
      </c>
      <c r="C509" s="18">
        <v>416.28</v>
      </c>
      <c r="D509" s="18">
        <v>392.41</v>
      </c>
      <c r="E509" s="18">
        <v>414.95</v>
      </c>
      <c r="F509" s="18">
        <v>216163300</v>
      </c>
      <c r="G509" s="18">
        <v>414.95</v>
      </c>
    </row>
    <row r="510" spans="1:8">
      <c r="A510" s="16">
        <v>33725</v>
      </c>
      <c r="B510" s="18">
        <v>414.95</v>
      </c>
      <c r="C510" s="18">
        <v>418.75</v>
      </c>
      <c r="D510" s="18">
        <v>409.85</v>
      </c>
      <c r="E510" s="18">
        <v>415.35</v>
      </c>
      <c r="F510" s="18">
        <v>192399500</v>
      </c>
      <c r="G510" s="18">
        <v>415.35</v>
      </c>
    </row>
    <row r="511" spans="1:8">
      <c r="A511" s="16">
        <v>33756</v>
      </c>
      <c r="B511" s="18">
        <v>415.35</v>
      </c>
      <c r="C511" s="18">
        <v>417.3</v>
      </c>
      <c r="D511" s="18">
        <v>399.92</v>
      </c>
      <c r="E511" s="18">
        <v>408.14</v>
      </c>
      <c r="F511" s="18">
        <v>202516300</v>
      </c>
      <c r="G511" s="18">
        <v>408.14</v>
      </c>
    </row>
    <row r="512" spans="1:8">
      <c r="A512" s="16">
        <v>33786</v>
      </c>
      <c r="B512" s="18">
        <v>408.2</v>
      </c>
      <c r="C512" s="18">
        <v>424.8</v>
      </c>
      <c r="D512" s="18">
        <v>407.2</v>
      </c>
      <c r="E512" s="18">
        <v>424.21</v>
      </c>
      <c r="F512" s="18">
        <v>201733600</v>
      </c>
      <c r="G512" s="18">
        <v>424.21</v>
      </c>
    </row>
    <row r="513" spans="1:8">
      <c r="A513" s="16">
        <v>33819</v>
      </c>
      <c r="B513" s="18">
        <v>424.19</v>
      </c>
      <c r="C513" s="18">
        <v>425.14</v>
      </c>
      <c r="D513" s="18">
        <v>408.3</v>
      </c>
      <c r="E513" s="18">
        <v>414.03</v>
      </c>
      <c r="F513" s="18">
        <v>181680900</v>
      </c>
      <c r="G513" s="18">
        <v>414.03</v>
      </c>
    </row>
    <row r="514" spans="1:8">
      <c r="A514" s="16">
        <v>33848</v>
      </c>
      <c r="B514" s="18">
        <v>414.03</v>
      </c>
      <c r="C514" s="18">
        <v>425.27</v>
      </c>
      <c r="D514" s="18">
        <v>412.71</v>
      </c>
      <c r="E514" s="18">
        <v>417.8</v>
      </c>
      <c r="F514" s="18">
        <v>200396100</v>
      </c>
      <c r="G514" s="18">
        <v>417.8</v>
      </c>
    </row>
    <row r="515" spans="1:8">
      <c r="A515" s="16">
        <v>33878</v>
      </c>
      <c r="B515" s="18">
        <v>417.8</v>
      </c>
      <c r="C515" s="18">
        <v>421.16</v>
      </c>
      <c r="D515" s="18">
        <v>396.8</v>
      </c>
      <c r="E515" s="18">
        <v>418.68</v>
      </c>
      <c r="F515" s="18">
        <v>214042700</v>
      </c>
      <c r="G515" s="18">
        <v>418.68</v>
      </c>
    </row>
    <row r="516" spans="1:8">
      <c r="A516" s="16">
        <v>33910</v>
      </c>
      <c r="B516" s="18">
        <v>418.66</v>
      </c>
      <c r="C516" s="18">
        <v>431.93</v>
      </c>
      <c r="D516" s="18">
        <v>415.58</v>
      </c>
      <c r="E516" s="18">
        <v>431.35</v>
      </c>
      <c r="F516" s="18">
        <v>218946000</v>
      </c>
      <c r="G516" s="18">
        <v>431.35</v>
      </c>
    </row>
    <row r="517" spans="1:8">
      <c r="A517" s="16">
        <v>33939</v>
      </c>
      <c r="B517" s="18">
        <v>431.35</v>
      </c>
      <c r="C517" s="18">
        <v>442.65</v>
      </c>
      <c r="D517" s="18">
        <v>428.61</v>
      </c>
      <c r="E517" s="18">
        <v>435.71</v>
      </c>
      <c r="F517" s="18">
        <v>229184500</v>
      </c>
      <c r="G517" s="18">
        <v>435.71</v>
      </c>
    </row>
    <row r="518" spans="1:8">
      <c r="A518" s="16">
        <v>33973</v>
      </c>
      <c r="B518" s="18">
        <v>435.7</v>
      </c>
      <c r="C518" s="18">
        <v>442.66</v>
      </c>
      <c r="D518" s="18">
        <v>426.88</v>
      </c>
      <c r="E518" s="18">
        <v>438.78</v>
      </c>
      <c r="F518" s="18">
        <v>276402500</v>
      </c>
      <c r="G518" s="18">
        <v>438.78</v>
      </c>
      <c r="H518" s="17">
        <f>MAX(G518:G529)</f>
        <v>467.83</v>
      </c>
    </row>
    <row r="519" spans="1:8">
      <c r="A519" s="16">
        <v>34001</v>
      </c>
      <c r="B519" s="18">
        <v>438.78</v>
      </c>
      <c r="C519" s="18">
        <v>450.04</v>
      </c>
      <c r="D519" s="18">
        <v>428.25</v>
      </c>
      <c r="E519" s="18">
        <v>443.38</v>
      </c>
      <c r="F519" s="18">
        <v>298768900</v>
      </c>
      <c r="G519" s="18">
        <v>443.38</v>
      </c>
    </row>
    <row r="520" spans="1:8">
      <c r="A520" s="16">
        <v>34029</v>
      </c>
      <c r="B520" s="18">
        <v>443.38</v>
      </c>
      <c r="C520" s="18">
        <v>456.76</v>
      </c>
      <c r="D520" s="18">
        <v>441.07</v>
      </c>
      <c r="E520" s="18">
        <v>451.67</v>
      </c>
      <c r="F520" s="18">
        <v>262875600</v>
      </c>
      <c r="G520" s="18">
        <v>451.67</v>
      </c>
    </row>
    <row r="521" spans="1:8">
      <c r="A521" s="16">
        <v>34060</v>
      </c>
      <c r="B521" s="18">
        <v>451.67</v>
      </c>
      <c r="C521" s="18">
        <v>452.63</v>
      </c>
      <c r="D521" s="18">
        <v>432.3</v>
      </c>
      <c r="E521" s="18">
        <v>440.19</v>
      </c>
      <c r="F521" s="18">
        <v>290506100</v>
      </c>
      <c r="G521" s="18">
        <v>440.19</v>
      </c>
    </row>
    <row r="522" spans="1:8">
      <c r="A522" s="16">
        <v>34092</v>
      </c>
      <c r="B522" s="18">
        <v>440.19</v>
      </c>
      <c r="C522" s="18">
        <v>454.55</v>
      </c>
      <c r="D522" s="18">
        <v>436.86</v>
      </c>
      <c r="E522" s="18">
        <v>450.19</v>
      </c>
      <c r="F522" s="18">
        <v>265823000</v>
      </c>
      <c r="G522" s="18">
        <v>450.19</v>
      </c>
    </row>
    <row r="523" spans="1:8">
      <c r="A523" s="16">
        <v>34121</v>
      </c>
      <c r="B523" s="18">
        <v>450.23</v>
      </c>
      <c r="C523" s="18">
        <v>455.63</v>
      </c>
      <c r="D523" s="18">
        <v>442.5</v>
      </c>
      <c r="E523" s="18">
        <v>450.53</v>
      </c>
      <c r="F523" s="18">
        <v>264796300</v>
      </c>
      <c r="G523" s="18">
        <v>450.53</v>
      </c>
    </row>
    <row r="524" spans="1:8">
      <c r="A524" s="16">
        <v>34151</v>
      </c>
      <c r="B524" s="18">
        <v>450.54</v>
      </c>
      <c r="C524" s="18">
        <v>451.15</v>
      </c>
      <c r="D524" s="18">
        <v>441.4</v>
      </c>
      <c r="E524" s="18">
        <v>448.13</v>
      </c>
      <c r="F524" s="18">
        <v>264902300</v>
      </c>
      <c r="G524" s="18">
        <v>448.13</v>
      </c>
    </row>
    <row r="525" spans="1:8">
      <c r="A525" s="16">
        <v>34183</v>
      </c>
      <c r="B525" s="18">
        <v>448.13</v>
      </c>
      <c r="C525" s="18">
        <v>463.56</v>
      </c>
      <c r="D525" s="18">
        <v>446.94</v>
      </c>
      <c r="E525" s="18">
        <v>463.56</v>
      </c>
      <c r="F525" s="18">
        <v>261774000</v>
      </c>
      <c r="G525" s="18">
        <v>463.56</v>
      </c>
    </row>
    <row r="526" spans="1:8">
      <c r="A526" s="16">
        <v>34213</v>
      </c>
      <c r="B526" s="18">
        <v>463.55</v>
      </c>
      <c r="C526" s="18">
        <v>463.8</v>
      </c>
      <c r="D526" s="18">
        <v>449.64</v>
      </c>
      <c r="E526" s="18">
        <v>458.93</v>
      </c>
      <c r="F526" s="18">
        <v>277795200</v>
      </c>
      <c r="G526" s="18">
        <v>458.93</v>
      </c>
    </row>
    <row r="527" spans="1:8">
      <c r="A527" s="16">
        <v>34243</v>
      </c>
      <c r="B527" s="18">
        <v>458.93</v>
      </c>
      <c r="C527" s="18">
        <v>471.1</v>
      </c>
      <c r="D527" s="18">
        <v>456.4</v>
      </c>
      <c r="E527" s="18">
        <v>467.83</v>
      </c>
      <c r="F527" s="18">
        <v>295763300</v>
      </c>
      <c r="G527" s="18">
        <v>467.83</v>
      </c>
    </row>
    <row r="528" spans="1:8">
      <c r="A528" s="16">
        <v>34274</v>
      </c>
      <c r="B528" s="18">
        <v>467.83</v>
      </c>
      <c r="C528" s="18">
        <v>469.11</v>
      </c>
      <c r="D528" s="18">
        <v>454.36</v>
      </c>
      <c r="E528" s="18">
        <v>461.79</v>
      </c>
      <c r="F528" s="18">
        <v>293489000</v>
      </c>
      <c r="G528" s="18">
        <v>461.79</v>
      </c>
    </row>
    <row r="529" spans="1:8">
      <c r="A529" s="16">
        <v>34304</v>
      </c>
      <c r="B529" s="18">
        <v>461.93</v>
      </c>
      <c r="C529" s="18">
        <v>471.29</v>
      </c>
      <c r="D529" s="18">
        <v>461.45</v>
      </c>
      <c r="E529" s="18">
        <v>466.45</v>
      </c>
      <c r="F529" s="18">
        <v>270900000</v>
      </c>
      <c r="G529" s="18">
        <v>466.45</v>
      </c>
    </row>
    <row r="530" spans="1:8">
      <c r="A530" s="16">
        <v>34337</v>
      </c>
      <c r="B530" s="18">
        <v>466.51</v>
      </c>
      <c r="C530" s="18">
        <v>482.85</v>
      </c>
      <c r="D530" s="18">
        <v>464.36</v>
      </c>
      <c r="E530" s="18">
        <v>481.61</v>
      </c>
      <c r="F530" s="18">
        <v>330964700</v>
      </c>
      <c r="G530" s="18">
        <v>481.61</v>
      </c>
      <c r="H530" s="17">
        <f>MAX(G530:G541)</f>
        <v>481.61</v>
      </c>
    </row>
    <row r="531" spans="1:8">
      <c r="A531" s="16">
        <v>34366</v>
      </c>
      <c r="B531" s="18">
        <v>481.6</v>
      </c>
      <c r="C531" s="18">
        <v>482.23</v>
      </c>
      <c r="D531" s="18">
        <v>464.26</v>
      </c>
      <c r="E531" s="18">
        <v>467.14</v>
      </c>
      <c r="F531" s="18">
        <v>322199400</v>
      </c>
      <c r="G531" s="18">
        <v>467.14</v>
      </c>
    </row>
    <row r="532" spans="1:8">
      <c r="A532" s="16">
        <v>34394</v>
      </c>
      <c r="B532" s="18">
        <v>467.19</v>
      </c>
      <c r="C532" s="18">
        <v>471.09</v>
      </c>
      <c r="D532" s="18">
        <v>436.16</v>
      </c>
      <c r="E532" s="18">
        <v>445.77</v>
      </c>
      <c r="F532" s="18">
        <v>331677800</v>
      </c>
      <c r="G532" s="18">
        <v>445.77</v>
      </c>
    </row>
    <row r="533" spans="1:8">
      <c r="A533" s="16">
        <v>34428</v>
      </c>
      <c r="B533" s="18">
        <v>445.66</v>
      </c>
      <c r="C533" s="18">
        <v>452.79</v>
      </c>
      <c r="D533" s="18">
        <v>435.86</v>
      </c>
      <c r="E533" s="18">
        <v>450.91</v>
      </c>
      <c r="F533" s="18">
        <v>317314700</v>
      </c>
      <c r="G533" s="18">
        <v>450.91</v>
      </c>
    </row>
    <row r="534" spans="1:8">
      <c r="A534" s="16">
        <v>34456</v>
      </c>
      <c r="B534" s="18">
        <v>450.91</v>
      </c>
      <c r="C534" s="18">
        <v>457.77</v>
      </c>
      <c r="D534" s="18">
        <v>440.78</v>
      </c>
      <c r="E534" s="18">
        <v>456.5</v>
      </c>
      <c r="F534" s="18">
        <v>280603300</v>
      </c>
      <c r="G534" s="18">
        <v>456.5</v>
      </c>
    </row>
    <row r="535" spans="1:8">
      <c r="A535" s="16">
        <v>34486</v>
      </c>
      <c r="B535" s="18">
        <v>456.5</v>
      </c>
      <c r="C535" s="18">
        <v>463.23</v>
      </c>
      <c r="D535" s="18">
        <v>439.83</v>
      </c>
      <c r="E535" s="18">
        <v>444.27</v>
      </c>
      <c r="F535" s="18">
        <v>279367200</v>
      </c>
      <c r="G535" s="18">
        <v>444.27</v>
      </c>
    </row>
    <row r="536" spans="1:8">
      <c r="A536" s="16">
        <v>34516</v>
      </c>
      <c r="B536" s="18">
        <v>444.27</v>
      </c>
      <c r="C536" s="18">
        <v>459.33</v>
      </c>
      <c r="D536" s="18">
        <v>443.58</v>
      </c>
      <c r="E536" s="18">
        <v>458.26</v>
      </c>
      <c r="F536" s="18">
        <v>262483000</v>
      </c>
      <c r="G536" s="18">
        <v>458.26</v>
      </c>
    </row>
    <row r="537" spans="1:8">
      <c r="A537" s="16">
        <v>34547</v>
      </c>
      <c r="B537" s="18">
        <v>458.28</v>
      </c>
      <c r="C537" s="18">
        <v>477.59</v>
      </c>
      <c r="D537" s="18">
        <v>456.08</v>
      </c>
      <c r="E537" s="18">
        <v>475.49</v>
      </c>
      <c r="F537" s="18">
        <v>293626000</v>
      </c>
      <c r="G537" s="18">
        <v>475.49</v>
      </c>
    </row>
    <row r="538" spans="1:8">
      <c r="A538" s="16">
        <v>34578</v>
      </c>
      <c r="B538" s="18">
        <v>475.49</v>
      </c>
      <c r="C538" s="18">
        <v>475.49</v>
      </c>
      <c r="D538" s="18">
        <v>458.47</v>
      </c>
      <c r="E538" s="18">
        <v>462.71</v>
      </c>
      <c r="F538" s="18">
        <v>306893800</v>
      </c>
      <c r="G538" s="18">
        <v>462.71</v>
      </c>
    </row>
    <row r="539" spans="1:8">
      <c r="A539" s="16">
        <v>34610</v>
      </c>
      <c r="B539" s="18">
        <v>462.69</v>
      </c>
      <c r="C539" s="18">
        <v>474.74</v>
      </c>
      <c r="D539" s="18">
        <v>449.27</v>
      </c>
      <c r="E539" s="18">
        <v>472.35</v>
      </c>
      <c r="F539" s="18">
        <v>316548500</v>
      </c>
      <c r="G539" s="18">
        <v>472.35</v>
      </c>
    </row>
    <row r="540" spans="1:8">
      <c r="A540" s="16">
        <v>34639</v>
      </c>
      <c r="B540" s="18">
        <v>472.26</v>
      </c>
      <c r="C540" s="18">
        <v>472.26</v>
      </c>
      <c r="D540" s="18">
        <v>444.18</v>
      </c>
      <c r="E540" s="18">
        <v>453.69</v>
      </c>
      <c r="F540" s="18">
        <v>311899500</v>
      </c>
      <c r="G540" s="18">
        <v>453.69</v>
      </c>
    </row>
    <row r="541" spans="1:8">
      <c r="A541" s="16">
        <v>34669</v>
      </c>
      <c r="B541" s="18">
        <v>453.55</v>
      </c>
      <c r="C541" s="18">
        <v>462.73</v>
      </c>
      <c r="D541" s="18">
        <v>442.88</v>
      </c>
      <c r="E541" s="18">
        <v>459.27</v>
      </c>
      <c r="F541" s="18">
        <v>314656600</v>
      </c>
      <c r="G541" s="18">
        <v>459.27</v>
      </c>
    </row>
    <row r="542" spans="1:8">
      <c r="A542" s="16">
        <v>34702</v>
      </c>
      <c r="B542" s="18">
        <v>459.21</v>
      </c>
      <c r="C542" s="18">
        <v>471.36</v>
      </c>
      <c r="D542" s="18">
        <v>457.2</v>
      </c>
      <c r="E542" s="18">
        <v>470.42</v>
      </c>
      <c r="F542" s="18">
        <v>345888000</v>
      </c>
      <c r="G542" s="18">
        <v>470.42</v>
      </c>
      <c r="H542" s="17">
        <f>MAX(G542:G553)</f>
        <v>615.92999999999995</v>
      </c>
    </row>
    <row r="543" spans="1:8">
      <c r="A543" s="16">
        <v>34731</v>
      </c>
      <c r="B543" s="18">
        <v>470.42</v>
      </c>
      <c r="C543" s="18">
        <v>489.19</v>
      </c>
      <c r="D543" s="18">
        <v>469.29</v>
      </c>
      <c r="E543" s="18">
        <v>487.39</v>
      </c>
      <c r="F543" s="18">
        <v>349858900</v>
      </c>
      <c r="G543" s="18">
        <v>487.39</v>
      </c>
    </row>
    <row r="544" spans="1:8">
      <c r="A544" s="16">
        <v>34759</v>
      </c>
      <c r="B544" s="18">
        <v>487.39</v>
      </c>
      <c r="C544" s="18">
        <v>508.15</v>
      </c>
      <c r="D544" s="18">
        <v>479.7</v>
      </c>
      <c r="E544" s="18">
        <v>500.71</v>
      </c>
      <c r="F544" s="18">
        <v>354150400</v>
      </c>
      <c r="G544" s="18">
        <v>500.71</v>
      </c>
    </row>
    <row r="545" spans="1:8">
      <c r="A545" s="16">
        <v>34792</v>
      </c>
      <c r="B545" s="18">
        <v>500.7</v>
      </c>
      <c r="C545" s="18">
        <v>515.29</v>
      </c>
      <c r="D545" s="18">
        <v>500.2</v>
      </c>
      <c r="E545" s="18">
        <v>514.71</v>
      </c>
      <c r="F545" s="18">
        <v>348814200</v>
      </c>
      <c r="G545" s="18">
        <v>514.71</v>
      </c>
    </row>
    <row r="546" spans="1:8">
      <c r="A546" s="16">
        <v>34820</v>
      </c>
      <c r="B546" s="18">
        <v>514.76</v>
      </c>
      <c r="C546" s="18">
        <v>533.41</v>
      </c>
      <c r="D546" s="18">
        <v>513.03</v>
      </c>
      <c r="E546" s="18">
        <v>533.4</v>
      </c>
      <c r="F546" s="18">
        <v>359721300</v>
      </c>
      <c r="G546" s="18">
        <v>533.4</v>
      </c>
    </row>
    <row r="547" spans="1:8">
      <c r="A547" s="16">
        <v>34851</v>
      </c>
      <c r="B547" s="18">
        <v>533.4</v>
      </c>
      <c r="C547" s="18">
        <v>551.07000000000005</v>
      </c>
      <c r="D547" s="18">
        <v>526</v>
      </c>
      <c r="E547" s="18">
        <v>544.75</v>
      </c>
      <c r="F547" s="18">
        <v>357604500</v>
      </c>
      <c r="G547" s="18">
        <v>544.75</v>
      </c>
    </row>
    <row r="548" spans="1:8">
      <c r="A548" s="16">
        <v>34883</v>
      </c>
      <c r="B548" s="18">
        <v>544.75</v>
      </c>
      <c r="C548" s="18">
        <v>565.4</v>
      </c>
      <c r="D548" s="18">
        <v>542.51</v>
      </c>
      <c r="E548" s="18">
        <v>562.05999999999995</v>
      </c>
      <c r="F548" s="18">
        <v>379995500</v>
      </c>
      <c r="G548" s="18">
        <v>562.05999999999995</v>
      </c>
    </row>
    <row r="549" spans="1:8">
      <c r="A549" s="16">
        <v>34912</v>
      </c>
      <c r="B549" s="18">
        <v>562.05999999999995</v>
      </c>
      <c r="C549" s="18">
        <v>565.62</v>
      </c>
      <c r="D549" s="18">
        <v>553.04</v>
      </c>
      <c r="E549" s="18">
        <v>561.88</v>
      </c>
      <c r="F549" s="18">
        <v>323806000</v>
      </c>
      <c r="G549" s="18">
        <v>561.88</v>
      </c>
    </row>
    <row r="550" spans="1:8">
      <c r="A550" s="16">
        <v>34943</v>
      </c>
      <c r="B550" s="18">
        <v>561.88</v>
      </c>
      <c r="C550" s="18">
        <v>587.61</v>
      </c>
      <c r="D550" s="18">
        <v>561.01</v>
      </c>
      <c r="E550" s="18">
        <v>584.41</v>
      </c>
      <c r="F550" s="18">
        <v>369404000</v>
      </c>
      <c r="G550" s="18">
        <v>584.41</v>
      </c>
    </row>
    <row r="551" spans="1:8">
      <c r="A551" s="16">
        <v>34974</v>
      </c>
      <c r="B551" s="18">
        <v>584.41</v>
      </c>
      <c r="C551" s="18">
        <v>590.66</v>
      </c>
      <c r="D551" s="18">
        <v>571.54999999999995</v>
      </c>
      <c r="E551" s="18">
        <v>581.5</v>
      </c>
      <c r="F551" s="18">
        <v>382759500</v>
      </c>
      <c r="G551" s="18">
        <v>581.5</v>
      </c>
    </row>
    <row r="552" spans="1:8">
      <c r="A552" s="16">
        <v>35004</v>
      </c>
      <c r="B552" s="18">
        <v>581.5</v>
      </c>
      <c r="C552" s="18">
        <v>608.69000000000005</v>
      </c>
      <c r="D552" s="18">
        <v>581.04</v>
      </c>
      <c r="E552" s="18">
        <v>605.37</v>
      </c>
      <c r="F552" s="18">
        <v>382961900</v>
      </c>
      <c r="G552" s="18">
        <v>605.37</v>
      </c>
    </row>
    <row r="553" spans="1:8">
      <c r="A553" s="16">
        <v>35034</v>
      </c>
      <c r="B553" s="18">
        <v>605.37</v>
      </c>
      <c r="C553" s="18">
        <v>622.88</v>
      </c>
      <c r="D553" s="18">
        <v>605.04999999999995</v>
      </c>
      <c r="E553" s="18">
        <v>615.92999999999995</v>
      </c>
      <c r="F553" s="18">
        <v>400939500</v>
      </c>
      <c r="G553" s="18">
        <v>615.92999999999995</v>
      </c>
    </row>
    <row r="554" spans="1:8">
      <c r="A554" s="16">
        <v>35066</v>
      </c>
      <c r="B554" s="18">
        <v>615.92999999999995</v>
      </c>
      <c r="C554" s="18">
        <v>636.17999999999995</v>
      </c>
      <c r="D554" s="18">
        <v>597.29</v>
      </c>
      <c r="E554" s="18">
        <v>636.02</v>
      </c>
      <c r="F554" s="18">
        <v>439102700</v>
      </c>
      <c r="G554" s="18">
        <v>636.02</v>
      </c>
      <c r="H554" s="17">
        <f>MAX(G554:G565)</f>
        <v>757.02</v>
      </c>
    </row>
    <row r="555" spans="1:8">
      <c r="A555" s="16">
        <v>35096</v>
      </c>
      <c r="B555" s="18">
        <v>636.02</v>
      </c>
      <c r="C555" s="18">
        <v>664.23</v>
      </c>
      <c r="D555" s="18">
        <v>633.71</v>
      </c>
      <c r="E555" s="18">
        <v>640.42999999999995</v>
      </c>
      <c r="F555" s="18">
        <v>460156500</v>
      </c>
      <c r="G555" s="18">
        <v>640.42999999999995</v>
      </c>
    </row>
    <row r="556" spans="1:8">
      <c r="A556" s="16">
        <v>35125</v>
      </c>
      <c r="B556" s="18">
        <v>640.42999999999995</v>
      </c>
      <c r="C556" s="18">
        <v>656.97</v>
      </c>
      <c r="D556" s="18">
        <v>627.63</v>
      </c>
      <c r="E556" s="18">
        <v>645.5</v>
      </c>
      <c r="F556" s="18">
        <v>447510000</v>
      </c>
      <c r="G556" s="18">
        <v>645.5</v>
      </c>
    </row>
    <row r="557" spans="1:8">
      <c r="A557" s="16">
        <v>35156</v>
      </c>
      <c r="B557" s="18">
        <v>645.5</v>
      </c>
      <c r="C557" s="18">
        <v>656.68</v>
      </c>
      <c r="D557" s="18">
        <v>624.14</v>
      </c>
      <c r="E557" s="18">
        <v>654.16999999999996</v>
      </c>
      <c r="F557" s="18">
        <v>441379500</v>
      </c>
      <c r="G557" s="18">
        <v>654.16999999999996</v>
      </c>
    </row>
    <row r="558" spans="1:8">
      <c r="A558" s="16">
        <v>35186</v>
      </c>
      <c r="B558" s="18">
        <v>654.16999999999996</v>
      </c>
      <c r="C558" s="18">
        <v>681.1</v>
      </c>
      <c r="D558" s="18">
        <v>630.07000000000005</v>
      </c>
      <c r="E558" s="18">
        <v>669.12</v>
      </c>
      <c r="F558" s="18">
        <v>421495000</v>
      </c>
      <c r="G558" s="18">
        <v>669.12</v>
      </c>
    </row>
    <row r="559" spans="1:8">
      <c r="A559" s="16">
        <v>35219</v>
      </c>
      <c r="B559" s="18">
        <v>669.12</v>
      </c>
      <c r="C559" s="18">
        <v>680.32</v>
      </c>
      <c r="D559" s="18">
        <v>658.75</v>
      </c>
      <c r="E559" s="18">
        <v>670.63</v>
      </c>
      <c r="F559" s="18">
        <v>420065000</v>
      </c>
      <c r="G559" s="18">
        <v>670.63</v>
      </c>
    </row>
    <row r="560" spans="1:8">
      <c r="A560" s="16">
        <v>35247</v>
      </c>
      <c r="B560" s="18">
        <v>670.63</v>
      </c>
      <c r="C560" s="18">
        <v>675.88</v>
      </c>
      <c r="D560" s="18">
        <v>605.88</v>
      </c>
      <c r="E560" s="18">
        <v>639.95000000000005</v>
      </c>
      <c r="F560" s="18">
        <v>420610000</v>
      </c>
      <c r="G560" s="18">
        <v>639.95000000000005</v>
      </c>
    </row>
    <row r="561" spans="1:8">
      <c r="A561" s="16">
        <v>35278</v>
      </c>
      <c r="B561" s="18">
        <v>639.95000000000005</v>
      </c>
      <c r="C561" s="18">
        <v>670.68</v>
      </c>
      <c r="D561" s="18">
        <v>639.49</v>
      </c>
      <c r="E561" s="18">
        <v>651.99</v>
      </c>
      <c r="F561" s="18">
        <v>347213600</v>
      </c>
      <c r="G561" s="18">
        <v>651.99</v>
      </c>
    </row>
    <row r="562" spans="1:8">
      <c r="A562" s="16">
        <v>35311</v>
      </c>
      <c r="B562" s="18">
        <v>651.99</v>
      </c>
      <c r="C562" s="18">
        <v>690.88</v>
      </c>
      <c r="D562" s="18">
        <v>643.97</v>
      </c>
      <c r="E562" s="18">
        <v>687.33</v>
      </c>
      <c r="F562" s="18">
        <v>422632000</v>
      </c>
      <c r="G562" s="18">
        <v>687.33</v>
      </c>
    </row>
    <row r="563" spans="1:8">
      <c r="A563" s="16">
        <v>35339</v>
      </c>
      <c r="B563" s="18">
        <v>687.31</v>
      </c>
      <c r="C563" s="18">
        <v>714.1</v>
      </c>
      <c r="D563" s="18">
        <v>684.44</v>
      </c>
      <c r="E563" s="18">
        <v>705.27</v>
      </c>
      <c r="F563" s="18">
        <v>442891700</v>
      </c>
      <c r="G563" s="18">
        <v>705.27</v>
      </c>
    </row>
    <row r="564" spans="1:8">
      <c r="A564" s="16">
        <v>35370</v>
      </c>
      <c r="B564" s="18">
        <v>705.27</v>
      </c>
      <c r="C564" s="18">
        <v>762.12</v>
      </c>
      <c r="D564" s="18">
        <v>701.3</v>
      </c>
      <c r="E564" s="18">
        <v>757.02</v>
      </c>
      <c r="F564" s="18">
        <v>438942000</v>
      </c>
      <c r="G564" s="18">
        <v>757.02</v>
      </c>
    </row>
    <row r="565" spans="1:8">
      <c r="A565" s="16">
        <v>35401</v>
      </c>
      <c r="B565" s="18">
        <v>757.02</v>
      </c>
      <c r="C565" s="18">
        <v>761.75</v>
      </c>
      <c r="D565" s="18">
        <v>716.69</v>
      </c>
      <c r="E565" s="18">
        <v>740.74</v>
      </c>
      <c r="F565" s="18">
        <v>451853800</v>
      </c>
      <c r="G565" s="18">
        <v>740.74</v>
      </c>
    </row>
    <row r="566" spans="1:8">
      <c r="A566" s="16">
        <v>35432</v>
      </c>
      <c r="B566" s="18">
        <v>740.74</v>
      </c>
      <c r="C566" s="18">
        <v>794.67</v>
      </c>
      <c r="D566" s="18">
        <v>729.55</v>
      </c>
      <c r="E566" s="18">
        <v>786.16</v>
      </c>
      <c r="F566" s="18">
        <v>555199000</v>
      </c>
      <c r="G566" s="18">
        <v>786.16</v>
      </c>
      <c r="H566" s="17">
        <f>MAX(G566:G577)</f>
        <v>970.43</v>
      </c>
    </row>
    <row r="567" spans="1:8">
      <c r="A567" s="16">
        <v>35464</v>
      </c>
      <c r="B567" s="18">
        <v>786.16</v>
      </c>
      <c r="C567" s="18">
        <v>817.68</v>
      </c>
      <c r="D567" s="18">
        <v>773.43</v>
      </c>
      <c r="E567" s="18">
        <v>790.82</v>
      </c>
      <c r="F567" s="18">
        <v>538116300</v>
      </c>
      <c r="G567" s="18">
        <v>790.82</v>
      </c>
    </row>
    <row r="568" spans="1:8">
      <c r="A568" s="16">
        <v>35492</v>
      </c>
      <c r="B568" s="18">
        <v>790.82</v>
      </c>
      <c r="C568" s="18">
        <v>814.9</v>
      </c>
      <c r="D568" s="18">
        <v>756.13</v>
      </c>
      <c r="E568" s="18">
        <v>757.12</v>
      </c>
      <c r="F568" s="18">
        <v>533832000</v>
      </c>
      <c r="G568" s="18">
        <v>757.12</v>
      </c>
    </row>
    <row r="569" spans="1:8">
      <c r="A569" s="16">
        <v>35521</v>
      </c>
      <c r="B569" s="18">
        <v>757.12</v>
      </c>
      <c r="C569" s="18">
        <v>804.13</v>
      </c>
      <c r="D569" s="18">
        <v>733.54</v>
      </c>
      <c r="E569" s="18">
        <v>801.34</v>
      </c>
      <c r="F569" s="18">
        <v>500497700</v>
      </c>
      <c r="G569" s="18">
        <v>801.34</v>
      </c>
    </row>
    <row r="570" spans="1:8">
      <c r="A570" s="16">
        <v>35551</v>
      </c>
      <c r="B570" s="18">
        <v>801.34</v>
      </c>
      <c r="C570" s="18">
        <v>851.87</v>
      </c>
      <c r="D570" s="18">
        <v>793.21</v>
      </c>
      <c r="E570" s="18">
        <v>848.28</v>
      </c>
      <c r="F570" s="18">
        <v>506850000</v>
      </c>
      <c r="G570" s="18">
        <v>848.28</v>
      </c>
    </row>
    <row r="571" spans="1:8">
      <c r="A571" s="16">
        <v>35583</v>
      </c>
      <c r="B571" s="18">
        <v>848.28</v>
      </c>
      <c r="C571" s="18">
        <v>902.09</v>
      </c>
      <c r="D571" s="18">
        <v>838.82</v>
      </c>
      <c r="E571" s="18">
        <v>885.14</v>
      </c>
      <c r="F571" s="18">
        <v>543785200</v>
      </c>
      <c r="G571" s="18">
        <v>885.14</v>
      </c>
    </row>
    <row r="572" spans="1:8">
      <c r="A572" s="16">
        <v>35612</v>
      </c>
      <c r="B572" s="18">
        <v>885.14</v>
      </c>
      <c r="C572" s="18">
        <v>957.73</v>
      </c>
      <c r="D572" s="18">
        <v>884.54</v>
      </c>
      <c r="E572" s="18">
        <v>954.31</v>
      </c>
      <c r="F572" s="18">
        <v>568452200</v>
      </c>
      <c r="G572" s="18">
        <v>954.31</v>
      </c>
    </row>
    <row r="573" spans="1:8">
      <c r="A573" s="16">
        <v>35643</v>
      </c>
      <c r="B573" s="18">
        <v>954.29</v>
      </c>
      <c r="C573" s="18">
        <v>964.17</v>
      </c>
      <c r="D573" s="18">
        <v>893.34</v>
      </c>
      <c r="E573" s="18">
        <v>899.47</v>
      </c>
      <c r="F573" s="18">
        <v>524762300</v>
      </c>
      <c r="G573" s="18">
        <v>899.47</v>
      </c>
    </row>
    <row r="574" spans="1:8">
      <c r="A574" s="16">
        <v>35675</v>
      </c>
      <c r="B574" s="18">
        <v>899.47</v>
      </c>
      <c r="C574" s="18">
        <v>960.59</v>
      </c>
      <c r="D574" s="18">
        <v>899.47</v>
      </c>
      <c r="E574" s="18">
        <v>947.28</v>
      </c>
      <c r="F574" s="18">
        <v>570023800</v>
      </c>
      <c r="G574" s="18">
        <v>947.28</v>
      </c>
    </row>
    <row r="575" spans="1:8">
      <c r="A575" s="16">
        <v>35704</v>
      </c>
      <c r="B575" s="18">
        <v>947.28</v>
      </c>
      <c r="C575" s="18">
        <v>983.12</v>
      </c>
      <c r="D575" s="18">
        <v>855.27</v>
      </c>
      <c r="E575" s="18">
        <v>914.62</v>
      </c>
      <c r="F575" s="18">
        <v>637188200</v>
      </c>
      <c r="G575" s="18">
        <v>914.62</v>
      </c>
    </row>
    <row r="576" spans="1:8">
      <c r="A576" s="16">
        <v>35737</v>
      </c>
      <c r="B576" s="18">
        <v>914.62</v>
      </c>
      <c r="C576" s="18">
        <v>964.55</v>
      </c>
      <c r="D576" s="18">
        <v>900.61</v>
      </c>
      <c r="E576" s="18">
        <v>955.4</v>
      </c>
      <c r="F576" s="18">
        <v>545404700</v>
      </c>
      <c r="G576" s="18">
        <v>955.4</v>
      </c>
    </row>
    <row r="577" spans="1:8">
      <c r="A577" s="16">
        <v>35765</v>
      </c>
      <c r="B577" s="18">
        <v>955.4</v>
      </c>
      <c r="C577" s="18">
        <v>986.25</v>
      </c>
      <c r="D577" s="18">
        <v>924.92</v>
      </c>
      <c r="E577" s="18">
        <v>970.43</v>
      </c>
      <c r="F577" s="18">
        <v>564825400</v>
      </c>
      <c r="G577" s="18">
        <v>970.43</v>
      </c>
    </row>
    <row r="578" spans="1:8">
      <c r="A578" s="16">
        <v>35797</v>
      </c>
      <c r="B578" s="18">
        <v>970.43</v>
      </c>
      <c r="C578" s="18">
        <v>992.65</v>
      </c>
      <c r="D578" s="18">
        <v>912.83</v>
      </c>
      <c r="E578" s="18">
        <v>980.28</v>
      </c>
      <c r="F578" s="18">
        <v>667360500</v>
      </c>
      <c r="G578" s="18">
        <v>980.28</v>
      </c>
      <c r="H578" s="17">
        <f>MAX(G578:G589)</f>
        <v>1229.23</v>
      </c>
    </row>
    <row r="579" spans="1:8">
      <c r="A579" s="16">
        <v>35828</v>
      </c>
      <c r="B579" s="18">
        <v>980.28</v>
      </c>
      <c r="C579" s="18">
        <v>1051.6600000000001</v>
      </c>
      <c r="D579" s="18">
        <v>980.28</v>
      </c>
      <c r="E579" s="18">
        <v>1049.3399999999999</v>
      </c>
      <c r="F579" s="18">
        <v>643738400</v>
      </c>
      <c r="G579" s="18">
        <v>1049.3399999999999</v>
      </c>
    </row>
    <row r="580" spans="1:8">
      <c r="A580" s="16">
        <v>35856</v>
      </c>
      <c r="B580" s="18">
        <v>1049.3399999999999</v>
      </c>
      <c r="C580" s="18">
        <v>1113.07</v>
      </c>
      <c r="D580" s="18">
        <v>1030.8699999999999</v>
      </c>
      <c r="E580" s="18">
        <v>1101.75</v>
      </c>
      <c r="F580" s="18">
        <v>654296300</v>
      </c>
      <c r="G580" s="18">
        <v>1101.75</v>
      </c>
    </row>
    <row r="581" spans="1:8">
      <c r="A581" s="16">
        <v>35886</v>
      </c>
      <c r="B581" s="18">
        <v>1101.75</v>
      </c>
      <c r="C581" s="18">
        <v>1132.98</v>
      </c>
      <c r="D581" s="18">
        <v>1076.7</v>
      </c>
      <c r="E581" s="18">
        <v>1111.75</v>
      </c>
      <c r="F581" s="18">
        <v>683412300</v>
      </c>
      <c r="G581" s="18">
        <v>1111.75</v>
      </c>
    </row>
    <row r="582" spans="1:8">
      <c r="A582" s="16">
        <v>35916</v>
      </c>
      <c r="B582" s="18">
        <v>1111.75</v>
      </c>
      <c r="C582" s="18">
        <v>1130.52</v>
      </c>
      <c r="D582" s="18">
        <v>1074.3900000000001</v>
      </c>
      <c r="E582" s="18">
        <v>1090.82</v>
      </c>
      <c r="F582" s="18">
        <v>601696000</v>
      </c>
      <c r="G582" s="18">
        <v>1090.82</v>
      </c>
    </row>
    <row r="583" spans="1:8">
      <c r="A583" s="16">
        <v>35947</v>
      </c>
      <c r="B583" s="18">
        <v>1090.82</v>
      </c>
      <c r="C583" s="18">
        <v>1145.1500000000001</v>
      </c>
      <c r="D583" s="18">
        <v>1074.67</v>
      </c>
      <c r="E583" s="18">
        <v>1133.8399999999999</v>
      </c>
      <c r="F583" s="18">
        <v>650416800</v>
      </c>
      <c r="G583" s="18">
        <v>1133.8399999999999</v>
      </c>
    </row>
    <row r="584" spans="1:8">
      <c r="A584" s="16">
        <v>35977</v>
      </c>
      <c r="B584" s="18">
        <v>1133.8399999999999</v>
      </c>
      <c r="C584" s="18">
        <v>1190.58</v>
      </c>
      <c r="D584" s="18">
        <v>1114.3</v>
      </c>
      <c r="E584" s="18">
        <v>1120.67</v>
      </c>
      <c r="F584" s="18">
        <v>674577700</v>
      </c>
      <c r="G584" s="18">
        <v>1120.67</v>
      </c>
    </row>
    <row r="585" spans="1:8">
      <c r="A585" s="16">
        <v>36010</v>
      </c>
      <c r="B585" s="18">
        <v>1120.67</v>
      </c>
      <c r="C585" s="18">
        <v>1121.79</v>
      </c>
      <c r="D585" s="18">
        <v>957.28</v>
      </c>
      <c r="E585" s="18">
        <v>957.28</v>
      </c>
      <c r="F585" s="18">
        <v>761383300</v>
      </c>
      <c r="G585" s="18">
        <v>957.28</v>
      </c>
    </row>
    <row r="586" spans="1:8">
      <c r="A586" s="16">
        <v>36039</v>
      </c>
      <c r="B586" s="18">
        <v>957.28</v>
      </c>
      <c r="C586" s="18">
        <v>1066.1099999999999</v>
      </c>
      <c r="D586" s="18">
        <v>939.98</v>
      </c>
      <c r="E586" s="18">
        <v>1017.01</v>
      </c>
      <c r="F586" s="18">
        <v>834008500</v>
      </c>
      <c r="G586" s="18">
        <v>1017.01</v>
      </c>
    </row>
    <row r="587" spans="1:8">
      <c r="A587" s="16">
        <v>36069</v>
      </c>
      <c r="B587" s="18">
        <v>1017.01</v>
      </c>
      <c r="C587" s="18">
        <v>1103.78</v>
      </c>
      <c r="D587" s="18">
        <v>923.32</v>
      </c>
      <c r="E587" s="18">
        <v>1098.67</v>
      </c>
      <c r="F587" s="18">
        <v>853938600</v>
      </c>
      <c r="G587" s="18">
        <v>1098.67</v>
      </c>
    </row>
    <row r="588" spans="1:8">
      <c r="A588" s="16">
        <v>36101</v>
      </c>
      <c r="B588" s="18">
        <v>1098.67</v>
      </c>
      <c r="C588" s="18">
        <v>1192.97</v>
      </c>
      <c r="D588" s="18">
        <v>1098.67</v>
      </c>
      <c r="E588" s="18">
        <v>1163.6300000000001</v>
      </c>
      <c r="F588" s="18">
        <v>706959000</v>
      </c>
      <c r="G588" s="18">
        <v>1163.6300000000001</v>
      </c>
    </row>
    <row r="589" spans="1:8">
      <c r="A589" s="16">
        <v>36130</v>
      </c>
      <c r="B589" s="18">
        <v>1163.6300000000001</v>
      </c>
      <c r="C589" s="18">
        <v>1244.93</v>
      </c>
      <c r="D589" s="18">
        <v>1136.8900000000001</v>
      </c>
      <c r="E589" s="18">
        <v>1229.23</v>
      </c>
      <c r="F589" s="18">
        <v>722756800</v>
      </c>
      <c r="G589" s="18">
        <v>1229.23</v>
      </c>
    </row>
    <row r="590" spans="1:8">
      <c r="A590" s="16">
        <v>36164</v>
      </c>
      <c r="B590" s="18">
        <v>1229.23</v>
      </c>
      <c r="C590" s="18">
        <v>1280.3699999999999</v>
      </c>
      <c r="D590" s="18">
        <v>1205.46</v>
      </c>
      <c r="E590" s="18">
        <v>1279.6400000000001</v>
      </c>
      <c r="F590" s="18">
        <v>901605200</v>
      </c>
      <c r="G590" s="18">
        <v>1279.6400000000001</v>
      </c>
      <c r="H590" s="17">
        <f>MAX(G590:G601)</f>
        <v>1469.25</v>
      </c>
    </row>
    <row r="591" spans="1:8">
      <c r="A591" s="16">
        <v>36192</v>
      </c>
      <c r="B591" s="18">
        <v>1279.6400000000001</v>
      </c>
      <c r="C591" s="18">
        <v>1283.8399999999999</v>
      </c>
      <c r="D591" s="18">
        <v>1211.8900000000001</v>
      </c>
      <c r="E591" s="18">
        <v>1238.33</v>
      </c>
      <c r="F591" s="18">
        <v>807392600</v>
      </c>
      <c r="G591" s="18">
        <v>1238.33</v>
      </c>
    </row>
    <row r="592" spans="1:8">
      <c r="A592" s="16">
        <v>36220</v>
      </c>
      <c r="B592" s="18">
        <v>1238.33</v>
      </c>
      <c r="C592" s="18">
        <v>1323.82</v>
      </c>
      <c r="D592" s="18">
        <v>1216.03</v>
      </c>
      <c r="E592" s="18">
        <v>1286.3699999999999</v>
      </c>
      <c r="F592" s="18">
        <v>822904300</v>
      </c>
      <c r="G592" s="18">
        <v>1286.3699999999999</v>
      </c>
    </row>
    <row r="593" spans="1:8">
      <c r="A593" s="16">
        <v>36251</v>
      </c>
      <c r="B593" s="18">
        <v>1286.3699999999999</v>
      </c>
      <c r="C593" s="18">
        <v>1371.56</v>
      </c>
      <c r="D593" s="18">
        <v>1282.56</v>
      </c>
      <c r="E593" s="18">
        <v>1335.18</v>
      </c>
      <c r="F593" s="18">
        <v>926652300</v>
      </c>
      <c r="G593" s="18">
        <v>1335.18</v>
      </c>
    </row>
    <row r="594" spans="1:8">
      <c r="A594" s="16">
        <v>36283</v>
      </c>
      <c r="B594" s="18">
        <v>1335.18</v>
      </c>
      <c r="C594" s="18">
        <v>1375.98</v>
      </c>
      <c r="D594" s="18">
        <v>1277.31</v>
      </c>
      <c r="E594" s="18">
        <v>1301.8399999999999</v>
      </c>
      <c r="F594" s="18">
        <v>826511000</v>
      </c>
      <c r="G594" s="18">
        <v>1301.8399999999999</v>
      </c>
    </row>
    <row r="595" spans="1:8">
      <c r="A595" s="16">
        <v>36312</v>
      </c>
      <c r="B595" s="18">
        <v>1301.8399999999999</v>
      </c>
      <c r="C595" s="18">
        <v>1372.93</v>
      </c>
      <c r="D595" s="18">
        <v>1277.47</v>
      </c>
      <c r="E595" s="18">
        <v>1372.71</v>
      </c>
      <c r="F595" s="18">
        <v>781644000</v>
      </c>
      <c r="G595" s="18">
        <v>1372.71</v>
      </c>
    </row>
    <row r="596" spans="1:8">
      <c r="A596" s="16">
        <v>36342</v>
      </c>
      <c r="B596" s="18">
        <v>1372.71</v>
      </c>
      <c r="C596" s="18">
        <v>1420.33</v>
      </c>
      <c r="D596" s="18">
        <v>1328.49</v>
      </c>
      <c r="E596" s="18">
        <v>1328.72</v>
      </c>
      <c r="F596" s="18">
        <v>765225200</v>
      </c>
      <c r="G596" s="18">
        <v>1328.72</v>
      </c>
    </row>
    <row r="597" spans="1:8">
      <c r="A597" s="16">
        <v>36374</v>
      </c>
      <c r="B597" s="18">
        <v>1328.72</v>
      </c>
      <c r="C597" s="18">
        <v>1382.84</v>
      </c>
      <c r="D597" s="18">
        <v>1267.73</v>
      </c>
      <c r="E597" s="18">
        <v>1320.41</v>
      </c>
      <c r="F597" s="18">
        <v>758193100</v>
      </c>
      <c r="G597" s="18">
        <v>1320.41</v>
      </c>
    </row>
    <row r="598" spans="1:8">
      <c r="A598" s="16">
        <v>36404</v>
      </c>
      <c r="B598" s="18">
        <v>1320.41</v>
      </c>
      <c r="C598" s="18">
        <v>1361.39</v>
      </c>
      <c r="D598" s="18">
        <v>1256.26</v>
      </c>
      <c r="E598" s="18">
        <v>1282.71</v>
      </c>
      <c r="F598" s="18">
        <v>831252300</v>
      </c>
      <c r="G598" s="18">
        <v>1282.71</v>
      </c>
    </row>
    <row r="599" spans="1:8">
      <c r="A599" s="16">
        <v>36434</v>
      </c>
      <c r="B599" s="18">
        <v>1282.71</v>
      </c>
      <c r="C599" s="18">
        <v>1373.17</v>
      </c>
      <c r="D599" s="18">
        <v>1233.7</v>
      </c>
      <c r="E599" s="18">
        <v>1362.93</v>
      </c>
      <c r="F599" s="18">
        <v>950119000</v>
      </c>
      <c r="G599" s="18">
        <v>1362.93</v>
      </c>
    </row>
    <row r="600" spans="1:8">
      <c r="A600" s="16">
        <v>36465</v>
      </c>
      <c r="B600" s="18">
        <v>1362.93</v>
      </c>
      <c r="C600" s="18">
        <v>1425.31</v>
      </c>
      <c r="D600" s="18">
        <v>1346.41</v>
      </c>
      <c r="E600" s="18">
        <v>1388.91</v>
      </c>
      <c r="F600" s="18">
        <v>920777100</v>
      </c>
      <c r="G600" s="18">
        <v>1388.91</v>
      </c>
    </row>
    <row r="601" spans="1:8">
      <c r="A601" s="16">
        <v>36495</v>
      </c>
      <c r="B601" s="18">
        <v>1388.91</v>
      </c>
      <c r="C601" s="18">
        <v>1473.1</v>
      </c>
      <c r="D601" s="18">
        <v>1387.38</v>
      </c>
      <c r="E601" s="18">
        <v>1469.25</v>
      </c>
      <c r="F601" s="18">
        <v>909760900</v>
      </c>
      <c r="G601" s="18">
        <v>1469.25</v>
      </c>
    </row>
    <row r="602" spans="1:8">
      <c r="A602" s="16">
        <v>36528</v>
      </c>
      <c r="B602" s="18">
        <v>1469.25</v>
      </c>
      <c r="C602" s="18">
        <v>1478</v>
      </c>
      <c r="D602" s="18">
        <v>1350.14</v>
      </c>
      <c r="E602" s="18">
        <v>1394.46</v>
      </c>
      <c r="F602" s="18">
        <v>1124410000</v>
      </c>
      <c r="G602" s="18">
        <v>1394.46</v>
      </c>
      <c r="H602" s="17">
        <f>MAX(G602:G613)</f>
        <v>1517.68</v>
      </c>
    </row>
    <row r="603" spans="1:8">
      <c r="A603" s="16">
        <v>36557</v>
      </c>
      <c r="B603" s="18">
        <v>1394.46</v>
      </c>
      <c r="C603" s="18">
        <v>1444.55</v>
      </c>
      <c r="D603" s="18">
        <v>1325.07</v>
      </c>
      <c r="E603" s="18">
        <v>1366.42</v>
      </c>
      <c r="F603" s="18">
        <v>1105815000</v>
      </c>
      <c r="G603" s="18">
        <v>1366.42</v>
      </c>
    </row>
    <row r="604" spans="1:8">
      <c r="A604" s="16">
        <v>36586</v>
      </c>
      <c r="B604" s="18">
        <v>1366.42</v>
      </c>
      <c r="C604" s="18">
        <v>1552.87</v>
      </c>
      <c r="D604" s="18">
        <v>1346.62</v>
      </c>
      <c r="E604" s="18">
        <v>1498.58</v>
      </c>
      <c r="F604" s="18">
        <v>1190591300</v>
      </c>
      <c r="G604" s="18">
        <v>1498.58</v>
      </c>
    </row>
    <row r="605" spans="1:8">
      <c r="A605" s="16">
        <v>36619</v>
      </c>
      <c r="B605" s="18">
        <v>1498.58</v>
      </c>
      <c r="C605" s="18">
        <v>1527.19</v>
      </c>
      <c r="D605" s="18">
        <v>1339.4</v>
      </c>
      <c r="E605" s="18">
        <v>1452.43</v>
      </c>
      <c r="F605" s="18">
        <v>1110055700</v>
      </c>
      <c r="G605" s="18">
        <v>1452.43</v>
      </c>
    </row>
    <row r="606" spans="1:8">
      <c r="A606" s="16">
        <v>36647</v>
      </c>
      <c r="B606" s="18">
        <v>1452.43</v>
      </c>
      <c r="C606" s="18">
        <v>1481.51</v>
      </c>
      <c r="D606" s="18">
        <v>1361.09</v>
      </c>
      <c r="E606" s="18">
        <v>1420.6</v>
      </c>
      <c r="F606" s="18">
        <v>948127200</v>
      </c>
      <c r="G606" s="18">
        <v>1420.6</v>
      </c>
    </row>
    <row r="607" spans="1:8">
      <c r="A607" s="16">
        <v>36678</v>
      </c>
      <c r="B607" s="18">
        <v>1420.6</v>
      </c>
      <c r="C607" s="18">
        <v>1488.93</v>
      </c>
      <c r="D607" s="18">
        <v>1420.6</v>
      </c>
      <c r="E607" s="18">
        <v>1454.6</v>
      </c>
      <c r="F607" s="18">
        <v>1054454500</v>
      </c>
      <c r="G607" s="18">
        <v>1454.6</v>
      </c>
    </row>
    <row r="608" spans="1:8">
      <c r="A608" s="16">
        <v>36710</v>
      </c>
      <c r="B608" s="18">
        <v>1454.6</v>
      </c>
      <c r="C608" s="18">
        <v>1517.32</v>
      </c>
      <c r="D608" s="18">
        <v>1413.89</v>
      </c>
      <c r="E608" s="18">
        <v>1430.83</v>
      </c>
      <c r="F608" s="18">
        <v>1002085000</v>
      </c>
      <c r="G608" s="18">
        <v>1430.83</v>
      </c>
    </row>
    <row r="609" spans="1:8">
      <c r="A609" s="16">
        <v>36739</v>
      </c>
      <c r="B609" s="18">
        <v>1430.83</v>
      </c>
      <c r="C609" s="18">
        <v>1525.21</v>
      </c>
      <c r="D609" s="18">
        <v>1425.43</v>
      </c>
      <c r="E609" s="18">
        <v>1517.68</v>
      </c>
      <c r="F609" s="18">
        <v>931317300</v>
      </c>
      <c r="G609" s="18">
        <v>1517.68</v>
      </c>
    </row>
    <row r="610" spans="1:8">
      <c r="A610" s="16">
        <v>36770</v>
      </c>
      <c r="B610" s="18">
        <v>1517.68</v>
      </c>
      <c r="C610" s="18">
        <v>1530.09</v>
      </c>
      <c r="D610" s="18">
        <v>1419.44</v>
      </c>
      <c r="E610" s="18">
        <v>1436.51</v>
      </c>
      <c r="F610" s="18">
        <v>1101770000</v>
      </c>
      <c r="G610" s="18">
        <v>1436.51</v>
      </c>
    </row>
    <row r="611" spans="1:8">
      <c r="A611" s="16">
        <v>36801</v>
      </c>
      <c r="B611" s="18">
        <v>1436.52</v>
      </c>
      <c r="C611" s="18">
        <v>1454.82</v>
      </c>
      <c r="D611" s="18">
        <v>1305.79</v>
      </c>
      <c r="E611" s="18">
        <v>1429.4</v>
      </c>
      <c r="F611" s="18">
        <v>1241718100</v>
      </c>
      <c r="G611" s="18">
        <v>1429.4</v>
      </c>
    </row>
    <row r="612" spans="1:8">
      <c r="A612" s="16">
        <v>36831</v>
      </c>
      <c r="B612" s="18">
        <v>1429.4</v>
      </c>
      <c r="C612" s="18">
        <v>1438.46</v>
      </c>
      <c r="D612" s="18">
        <v>1294.9000000000001</v>
      </c>
      <c r="E612" s="18">
        <v>1314.95</v>
      </c>
      <c r="F612" s="18">
        <v>1034230000</v>
      </c>
      <c r="G612" s="18">
        <v>1314.95</v>
      </c>
    </row>
    <row r="613" spans="1:8">
      <c r="A613" s="16">
        <v>36861</v>
      </c>
      <c r="B613" s="18">
        <v>1314.95</v>
      </c>
      <c r="C613" s="18">
        <v>1389.05</v>
      </c>
      <c r="D613" s="18">
        <v>1254.07</v>
      </c>
      <c r="E613" s="18">
        <v>1320.28</v>
      </c>
      <c r="F613" s="18">
        <v>1232315000</v>
      </c>
      <c r="G613" s="18">
        <v>1320.28</v>
      </c>
    </row>
    <row r="614" spans="1:8">
      <c r="A614" s="16">
        <v>36893</v>
      </c>
      <c r="B614" s="18">
        <v>1320.28</v>
      </c>
      <c r="C614" s="18">
        <v>1383.37</v>
      </c>
      <c r="D614" s="18">
        <v>1274.6199999999999</v>
      </c>
      <c r="E614" s="18">
        <v>1366.01</v>
      </c>
      <c r="F614" s="18">
        <v>1386909500</v>
      </c>
      <c r="G614" s="18">
        <v>1366.01</v>
      </c>
      <c r="H614" s="17">
        <f>MAX(G614:G625)</f>
        <v>1366.01</v>
      </c>
    </row>
    <row r="615" spans="1:8">
      <c r="A615" s="16">
        <v>36923</v>
      </c>
      <c r="B615" s="18">
        <v>1366.01</v>
      </c>
      <c r="C615" s="18">
        <v>1376.38</v>
      </c>
      <c r="D615" s="18">
        <v>1215.44</v>
      </c>
      <c r="E615" s="18">
        <v>1239.94</v>
      </c>
      <c r="F615" s="18">
        <v>1203668400</v>
      </c>
      <c r="G615" s="18">
        <v>1239.94</v>
      </c>
    </row>
    <row r="616" spans="1:8">
      <c r="A616" s="16">
        <v>36951</v>
      </c>
      <c r="B616" s="18">
        <v>1239.94</v>
      </c>
      <c r="C616" s="18">
        <v>1267.42</v>
      </c>
      <c r="D616" s="18">
        <v>1081.19</v>
      </c>
      <c r="E616" s="18">
        <v>1160.33</v>
      </c>
      <c r="F616" s="18">
        <v>1322155000</v>
      </c>
      <c r="G616" s="18">
        <v>1160.33</v>
      </c>
    </row>
    <row r="617" spans="1:8">
      <c r="A617" s="16">
        <v>36983</v>
      </c>
      <c r="B617" s="18">
        <v>1160.33</v>
      </c>
      <c r="C617" s="18">
        <v>1269.3</v>
      </c>
      <c r="D617" s="18">
        <v>1091.99</v>
      </c>
      <c r="E617" s="18">
        <v>1249.46</v>
      </c>
      <c r="F617" s="18">
        <v>1333839500</v>
      </c>
      <c r="G617" s="18">
        <v>1249.46</v>
      </c>
    </row>
    <row r="618" spans="1:8">
      <c r="A618" s="16">
        <v>37012</v>
      </c>
      <c r="B618" s="18">
        <v>1249.46</v>
      </c>
      <c r="C618" s="18">
        <v>1315.93</v>
      </c>
      <c r="D618" s="18">
        <v>1232</v>
      </c>
      <c r="E618" s="18">
        <v>1255.82</v>
      </c>
      <c r="F618" s="18">
        <v>1170568100</v>
      </c>
      <c r="G618" s="18">
        <v>1255.82</v>
      </c>
    </row>
    <row r="619" spans="1:8">
      <c r="A619" s="16">
        <v>37043</v>
      </c>
      <c r="B619" s="18">
        <v>1255.82</v>
      </c>
      <c r="C619" s="18">
        <v>1286.6199999999999</v>
      </c>
      <c r="D619" s="18">
        <v>1203.03</v>
      </c>
      <c r="E619" s="18">
        <v>1224.3800000000001</v>
      </c>
      <c r="F619" s="18">
        <v>1265732800</v>
      </c>
      <c r="G619" s="18">
        <v>1224.3800000000001</v>
      </c>
    </row>
    <row r="620" spans="1:8">
      <c r="A620" s="16">
        <v>37074</v>
      </c>
      <c r="B620" s="18">
        <v>1224.42</v>
      </c>
      <c r="C620" s="18">
        <v>1239.78</v>
      </c>
      <c r="D620" s="18">
        <v>1165.54</v>
      </c>
      <c r="E620" s="18">
        <v>1211.23</v>
      </c>
      <c r="F620" s="18">
        <v>1186805200</v>
      </c>
      <c r="G620" s="18">
        <v>1211.23</v>
      </c>
    </row>
    <row r="621" spans="1:8">
      <c r="A621" s="16">
        <v>37104</v>
      </c>
      <c r="B621" s="18">
        <v>1211.23</v>
      </c>
      <c r="C621" s="18">
        <v>1226.27</v>
      </c>
      <c r="D621" s="18">
        <v>1124.8699999999999</v>
      </c>
      <c r="E621" s="18">
        <v>1133.58</v>
      </c>
      <c r="F621" s="18">
        <v>1055621700</v>
      </c>
      <c r="G621" s="18">
        <v>1133.58</v>
      </c>
    </row>
    <row r="622" spans="1:8">
      <c r="A622" s="16">
        <v>37138</v>
      </c>
      <c r="B622" s="18">
        <v>1133.58</v>
      </c>
      <c r="C622" s="18">
        <v>1155.4000000000001</v>
      </c>
      <c r="D622" s="18">
        <v>944.75</v>
      </c>
      <c r="E622" s="18">
        <v>1040.94</v>
      </c>
      <c r="F622" s="18">
        <v>1777119300</v>
      </c>
      <c r="G622" s="18">
        <v>1040.94</v>
      </c>
    </row>
    <row r="623" spans="1:8">
      <c r="A623" s="16">
        <v>37165</v>
      </c>
      <c r="B623" s="18">
        <v>1040.94</v>
      </c>
      <c r="C623" s="18">
        <v>1110.6099999999999</v>
      </c>
      <c r="D623" s="18">
        <v>1026.76</v>
      </c>
      <c r="E623" s="18">
        <v>1059.78</v>
      </c>
      <c r="F623" s="18">
        <v>1361033900</v>
      </c>
      <c r="G623" s="18">
        <v>1059.78</v>
      </c>
    </row>
    <row r="624" spans="1:8">
      <c r="A624" s="16">
        <v>37196</v>
      </c>
      <c r="B624" s="18">
        <v>1059.78</v>
      </c>
      <c r="C624" s="18">
        <v>1163.3800000000001</v>
      </c>
      <c r="D624" s="18">
        <v>1054.31</v>
      </c>
      <c r="E624" s="18">
        <v>1139.45</v>
      </c>
      <c r="F624" s="18">
        <v>1317790400</v>
      </c>
      <c r="G624" s="18">
        <v>1139.45</v>
      </c>
    </row>
    <row r="625" spans="1:8">
      <c r="A625" s="16">
        <v>37228</v>
      </c>
      <c r="B625" s="18">
        <v>1139.45</v>
      </c>
      <c r="C625" s="18">
        <v>1173.6199999999999</v>
      </c>
      <c r="D625" s="18">
        <v>1114.53</v>
      </c>
      <c r="E625" s="18">
        <v>1148.08</v>
      </c>
      <c r="F625" s="18">
        <v>1303608500</v>
      </c>
      <c r="G625" s="18">
        <v>1148.08</v>
      </c>
    </row>
    <row r="626" spans="1:8">
      <c r="A626" s="16">
        <v>37258</v>
      </c>
      <c r="B626" s="18">
        <v>1148.08</v>
      </c>
      <c r="C626" s="18">
        <v>1176.97</v>
      </c>
      <c r="D626" s="18">
        <v>1081.6600000000001</v>
      </c>
      <c r="E626" s="18">
        <v>1130.2</v>
      </c>
      <c r="F626" s="18">
        <v>1490628500</v>
      </c>
      <c r="G626" s="18">
        <v>1130.2</v>
      </c>
      <c r="H626" s="17">
        <f>MAX(G626:G637)</f>
        <v>1147.3900000000001</v>
      </c>
    </row>
    <row r="627" spans="1:8">
      <c r="A627" s="16">
        <v>37288</v>
      </c>
      <c r="B627" s="18">
        <v>1130.2</v>
      </c>
      <c r="C627" s="18">
        <v>1130.2</v>
      </c>
      <c r="D627" s="18">
        <v>1074.3599999999999</v>
      </c>
      <c r="E627" s="18">
        <v>1106.73</v>
      </c>
      <c r="F627" s="18">
        <v>1444200000</v>
      </c>
      <c r="G627" s="18">
        <v>1106.73</v>
      </c>
    </row>
    <row r="628" spans="1:8">
      <c r="A628" s="16">
        <v>37316</v>
      </c>
      <c r="B628" s="18">
        <v>1106.73</v>
      </c>
      <c r="C628" s="18">
        <v>1173.94</v>
      </c>
      <c r="D628" s="18">
        <v>1106.73</v>
      </c>
      <c r="E628" s="18">
        <v>1147.3900000000001</v>
      </c>
      <c r="F628" s="18">
        <v>1385540000</v>
      </c>
      <c r="G628" s="18">
        <v>1147.3900000000001</v>
      </c>
    </row>
    <row r="629" spans="1:8">
      <c r="A629" s="16">
        <v>37347</v>
      </c>
      <c r="B629" s="18">
        <v>1147.3900000000001</v>
      </c>
      <c r="C629" s="18">
        <v>1147.8399999999999</v>
      </c>
      <c r="D629" s="18">
        <v>1063.46</v>
      </c>
      <c r="E629" s="18">
        <v>1076.92</v>
      </c>
      <c r="F629" s="18">
        <v>1372613600</v>
      </c>
      <c r="G629" s="18">
        <v>1076.92</v>
      </c>
    </row>
    <row r="630" spans="1:8">
      <c r="A630" s="16">
        <v>37377</v>
      </c>
      <c r="B630" s="18">
        <v>1076.92</v>
      </c>
      <c r="C630" s="18">
        <v>1106.5899999999999</v>
      </c>
      <c r="D630" s="18">
        <v>1048.96</v>
      </c>
      <c r="E630" s="18">
        <v>1067.1400000000001</v>
      </c>
      <c r="F630" s="18">
        <v>1281036300</v>
      </c>
      <c r="G630" s="18">
        <v>1067.1400000000001</v>
      </c>
    </row>
    <row r="631" spans="1:8">
      <c r="A631" s="16">
        <v>37410</v>
      </c>
      <c r="B631" s="18">
        <v>1067.1400000000001</v>
      </c>
      <c r="C631" s="18">
        <v>1070.74</v>
      </c>
      <c r="D631" s="18">
        <v>952.92</v>
      </c>
      <c r="E631" s="18">
        <v>989.82</v>
      </c>
      <c r="F631" s="18">
        <v>1604925500</v>
      </c>
      <c r="G631" s="18">
        <v>989.82</v>
      </c>
    </row>
    <row r="632" spans="1:8">
      <c r="A632" s="16">
        <v>37438</v>
      </c>
      <c r="B632" s="18">
        <v>989.82</v>
      </c>
      <c r="C632" s="18">
        <v>994.46</v>
      </c>
      <c r="D632" s="18">
        <v>775.68</v>
      </c>
      <c r="E632" s="18">
        <v>911.62</v>
      </c>
      <c r="F632" s="18">
        <v>2012640000</v>
      </c>
      <c r="G632" s="18">
        <v>911.62</v>
      </c>
    </row>
    <row r="633" spans="1:8">
      <c r="A633" s="16">
        <v>37469</v>
      </c>
      <c r="B633" s="18">
        <v>911.62</v>
      </c>
      <c r="C633" s="18">
        <v>965</v>
      </c>
      <c r="D633" s="18">
        <v>833.44</v>
      </c>
      <c r="E633" s="18">
        <v>916.07</v>
      </c>
      <c r="F633" s="18">
        <v>1374013600</v>
      </c>
      <c r="G633" s="18">
        <v>916.07</v>
      </c>
    </row>
    <row r="634" spans="1:8">
      <c r="A634" s="16">
        <v>37502</v>
      </c>
      <c r="B634" s="18">
        <v>916.07</v>
      </c>
      <c r="C634" s="18">
        <v>924.02</v>
      </c>
      <c r="D634" s="18">
        <v>800.2</v>
      </c>
      <c r="E634" s="18">
        <v>815.28</v>
      </c>
      <c r="F634" s="18">
        <v>1472279000</v>
      </c>
      <c r="G634" s="18">
        <v>815.28</v>
      </c>
    </row>
    <row r="635" spans="1:8">
      <c r="A635" s="16">
        <v>37530</v>
      </c>
      <c r="B635" s="18">
        <v>815.28</v>
      </c>
      <c r="C635" s="18">
        <v>907.44</v>
      </c>
      <c r="D635" s="18">
        <v>768.63</v>
      </c>
      <c r="E635" s="18">
        <v>885.76</v>
      </c>
      <c r="F635" s="18">
        <v>1717287300</v>
      </c>
      <c r="G635" s="18">
        <v>885.76</v>
      </c>
    </row>
    <row r="636" spans="1:8">
      <c r="A636" s="16">
        <v>37561</v>
      </c>
      <c r="B636" s="18">
        <v>885.76</v>
      </c>
      <c r="C636" s="18">
        <v>941.82</v>
      </c>
      <c r="D636" s="18">
        <v>872.05</v>
      </c>
      <c r="E636" s="18">
        <v>936.31</v>
      </c>
      <c r="F636" s="18">
        <v>1492221000</v>
      </c>
      <c r="G636" s="18">
        <v>936.31</v>
      </c>
    </row>
    <row r="637" spans="1:8">
      <c r="A637" s="16">
        <v>37592</v>
      </c>
      <c r="B637" s="18">
        <v>936.31</v>
      </c>
      <c r="C637" s="18">
        <v>954.28</v>
      </c>
      <c r="D637" s="18">
        <v>869.45</v>
      </c>
      <c r="E637" s="18">
        <v>879.82</v>
      </c>
      <c r="F637" s="18">
        <v>1289625700</v>
      </c>
      <c r="G637" s="18">
        <v>879.82</v>
      </c>
    </row>
    <row r="638" spans="1:8">
      <c r="A638" s="16">
        <v>37623</v>
      </c>
      <c r="B638" s="18">
        <v>879.82</v>
      </c>
      <c r="C638" s="18">
        <v>935.05</v>
      </c>
      <c r="D638" s="18">
        <v>840.34</v>
      </c>
      <c r="E638" s="18">
        <v>855.7</v>
      </c>
      <c r="F638" s="18">
        <v>1539433800</v>
      </c>
      <c r="G638" s="18">
        <v>855.7</v>
      </c>
      <c r="H638" s="17">
        <f>MAX(G638:G649)</f>
        <v>1111.92</v>
      </c>
    </row>
    <row r="639" spans="1:8">
      <c r="A639" s="16">
        <v>37655</v>
      </c>
      <c r="B639" s="18">
        <v>855.7</v>
      </c>
      <c r="C639" s="18">
        <v>864.64</v>
      </c>
      <c r="D639" s="18">
        <v>806.29</v>
      </c>
      <c r="E639" s="18">
        <v>841.15</v>
      </c>
      <c r="F639" s="18">
        <v>1400452600</v>
      </c>
      <c r="G639" s="18">
        <v>841.15</v>
      </c>
    </row>
    <row r="640" spans="1:8">
      <c r="A640" s="16">
        <v>37683</v>
      </c>
      <c r="B640" s="18">
        <v>841.15</v>
      </c>
      <c r="C640" s="18">
        <v>895.9</v>
      </c>
      <c r="D640" s="18">
        <v>788.9</v>
      </c>
      <c r="E640" s="18">
        <v>848.18</v>
      </c>
      <c r="F640" s="18">
        <v>1503596600</v>
      </c>
      <c r="G640" s="18">
        <v>848.18</v>
      </c>
    </row>
    <row r="641" spans="1:8">
      <c r="A641" s="16">
        <v>37712</v>
      </c>
      <c r="B641" s="18">
        <v>848.18</v>
      </c>
      <c r="C641" s="18">
        <v>924.24</v>
      </c>
      <c r="D641" s="18">
        <v>847.85</v>
      </c>
      <c r="E641" s="18">
        <v>916.92</v>
      </c>
      <c r="F641" s="18">
        <v>1498005700</v>
      </c>
      <c r="G641" s="18">
        <v>916.92</v>
      </c>
    </row>
    <row r="642" spans="1:8">
      <c r="A642" s="16">
        <v>37742</v>
      </c>
      <c r="B642" s="18">
        <v>916.92</v>
      </c>
      <c r="C642" s="18">
        <v>965.38</v>
      </c>
      <c r="D642" s="18">
        <v>902.83</v>
      </c>
      <c r="E642" s="18">
        <v>963.59</v>
      </c>
      <c r="F642" s="18">
        <v>1554328500</v>
      </c>
      <c r="G642" s="18">
        <v>963.59</v>
      </c>
    </row>
    <row r="643" spans="1:8">
      <c r="A643" s="16">
        <v>37774</v>
      </c>
      <c r="B643" s="18">
        <v>963.59</v>
      </c>
      <c r="C643" s="18">
        <v>1015.33</v>
      </c>
      <c r="D643" s="18">
        <v>963.59</v>
      </c>
      <c r="E643" s="18">
        <v>974.5</v>
      </c>
      <c r="F643" s="18">
        <v>1562219000</v>
      </c>
      <c r="G643" s="18">
        <v>974.5</v>
      </c>
    </row>
    <row r="644" spans="1:8">
      <c r="A644" s="16">
        <v>37803</v>
      </c>
      <c r="B644" s="18">
        <v>974.5</v>
      </c>
      <c r="C644" s="18">
        <v>1015.41</v>
      </c>
      <c r="D644" s="18">
        <v>962.1</v>
      </c>
      <c r="E644" s="18">
        <v>990.31</v>
      </c>
      <c r="F644" s="18">
        <v>1507327200</v>
      </c>
      <c r="G644" s="18">
        <v>990.31</v>
      </c>
    </row>
    <row r="645" spans="1:8">
      <c r="A645" s="16">
        <v>37834</v>
      </c>
      <c r="B645" s="18">
        <v>990.31</v>
      </c>
      <c r="C645" s="18">
        <v>1011.01</v>
      </c>
      <c r="D645" s="18">
        <v>960.84</v>
      </c>
      <c r="E645" s="18">
        <v>1008.01</v>
      </c>
      <c r="F645" s="18">
        <v>1229836600</v>
      </c>
      <c r="G645" s="18">
        <v>1008.01</v>
      </c>
    </row>
    <row r="646" spans="1:8">
      <c r="A646" s="16">
        <v>37866</v>
      </c>
      <c r="B646" s="18">
        <v>1008.01</v>
      </c>
      <c r="C646" s="18">
        <v>1040.29</v>
      </c>
      <c r="D646" s="18">
        <v>990.36</v>
      </c>
      <c r="E646" s="18">
        <v>995.97</v>
      </c>
      <c r="F646" s="18">
        <v>1501457600</v>
      </c>
      <c r="G646" s="18">
        <v>995.97</v>
      </c>
    </row>
    <row r="647" spans="1:8">
      <c r="A647" s="16">
        <v>37895</v>
      </c>
      <c r="B647" s="18">
        <v>995.97</v>
      </c>
      <c r="C647" s="18">
        <v>1053.79</v>
      </c>
      <c r="D647" s="18">
        <v>995.97</v>
      </c>
      <c r="E647" s="18">
        <v>1050.71</v>
      </c>
      <c r="F647" s="18">
        <v>1469452100</v>
      </c>
      <c r="G647" s="18">
        <v>1050.71</v>
      </c>
    </row>
    <row r="648" spans="1:8">
      <c r="A648" s="16">
        <v>37928</v>
      </c>
      <c r="B648" s="18">
        <v>1050.71</v>
      </c>
      <c r="C648" s="18">
        <v>1063.6500000000001</v>
      </c>
      <c r="D648" s="18">
        <v>1031.2</v>
      </c>
      <c r="E648" s="18">
        <v>1058.2</v>
      </c>
      <c r="F648" s="18">
        <v>1313181000</v>
      </c>
      <c r="G648" s="18">
        <v>1058.2</v>
      </c>
    </row>
    <row r="649" spans="1:8">
      <c r="A649" s="16">
        <v>37956</v>
      </c>
      <c r="B649" s="18">
        <v>1058.2</v>
      </c>
      <c r="C649" s="18">
        <v>1112.56</v>
      </c>
      <c r="D649" s="18">
        <v>1053.4100000000001</v>
      </c>
      <c r="E649" s="18">
        <v>1111.92</v>
      </c>
      <c r="F649" s="18">
        <v>1312119500</v>
      </c>
      <c r="G649" s="18">
        <v>1111.92</v>
      </c>
    </row>
    <row r="650" spans="1:8">
      <c r="A650" s="16">
        <v>37988</v>
      </c>
      <c r="B650" s="18">
        <v>1111.92</v>
      </c>
      <c r="C650" s="18">
        <v>1155.3800000000001</v>
      </c>
      <c r="D650" s="18">
        <v>1105.08</v>
      </c>
      <c r="E650" s="18">
        <v>1131.1300000000001</v>
      </c>
      <c r="F650" s="18">
        <v>1722750000</v>
      </c>
      <c r="G650" s="18">
        <v>1131.1300000000001</v>
      </c>
      <c r="H650" s="17">
        <f>MAX(G650:G661)</f>
        <v>1211.92</v>
      </c>
    </row>
    <row r="651" spans="1:8">
      <c r="A651" s="16">
        <v>38019</v>
      </c>
      <c r="B651" s="18">
        <v>1131.1300000000001</v>
      </c>
      <c r="C651" s="18">
        <v>1158.98</v>
      </c>
      <c r="D651" s="18">
        <v>1124.44</v>
      </c>
      <c r="E651" s="18">
        <v>1144.94</v>
      </c>
      <c r="F651" s="18">
        <v>1554000000</v>
      </c>
      <c r="G651" s="18">
        <v>1144.94</v>
      </c>
    </row>
    <row r="652" spans="1:8">
      <c r="A652" s="16">
        <v>38047</v>
      </c>
      <c r="B652" s="18">
        <v>1144.94</v>
      </c>
      <c r="C652" s="18">
        <v>1163.23</v>
      </c>
      <c r="D652" s="18">
        <v>1087.1600000000001</v>
      </c>
      <c r="E652" s="18">
        <v>1126.21</v>
      </c>
      <c r="F652" s="18">
        <v>1528634700</v>
      </c>
      <c r="G652" s="18">
        <v>1126.21</v>
      </c>
    </row>
    <row r="653" spans="1:8">
      <c r="A653" s="16">
        <v>38078</v>
      </c>
      <c r="B653" s="18">
        <v>1126.21</v>
      </c>
      <c r="C653" s="18">
        <v>1150.57</v>
      </c>
      <c r="D653" s="18">
        <v>1107.23</v>
      </c>
      <c r="E653" s="18">
        <v>1107.3</v>
      </c>
      <c r="F653" s="18">
        <v>1583171400</v>
      </c>
      <c r="G653" s="18">
        <v>1107.3</v>
      </c>
    </row>
    <row r="654" spans="1:8">
      <c r="A654" s="16">
        <v>38110</v>
      </c>
      <c r="B654" s="18">
        <v>1107.3</v>
      </c>
      <c r="C654" s="18">
        <v>1127.74</v>
      </c>
      <c r="D654" s="18">
        <v>1076.32</v>
      </c>
      <c r="E654" s="18">
        <v>1120.68</v>
      </c>
      <c r="F654" s="18">
        <v>1524950000</v>
      </c>
      <c r="G654" s="18">
        <v>1120.68</v>
      </c>
    </row>
    <row r="655" spans="1:8">
      <c r="A655" s="16">
        <v>38139</v>
      </c>
      <c r="B655" s="18">
        <v>1120.68</v>
      </c>
      <c r="C655" s="18">
        <v>1146.3399999999999</v>
      </c>
      <c r="D655" s="18">
        <v>1113.32</v>
      </c>
      <c r="E655" s="18">
        <v>1140.8399999999999</v>
      </c>
      <c r="F655" s="18">
        <v>1381109500</v>
      </c>
      <c r="G655" s="18">
        <v>1140.8399999999999</v>
      </c>
    </row>
    <row r="656" spans="1:8">
      <c r="A656" s="16">
        <v>38169</v>
      </c>
      <c r="B656" s="18">
        <v>1140.8399999999999</v>
      </c>
      <c r="C656" s="18">
        <v>1140.8399999999999</v>
      </c>
      <c r="D656" s="18">
        <v>1078.78</v>
      </c>
      <c r="E656" s="18">
        <v>1101.72</v>
      </c>
      <c r="F656" s="18">
        <v>1456371400</v>
      </c>
      <c r="G656" s="18">
        <v>1101.72</v>
      </c>
    </row>
    <row r="657" spans="1:8">
      <c r="A657" s="16">
        <v>38201</v>
      </c>
      <c r="B657" s="18">
        <v>1101.72</v>
      </c>
      <c r="C657" s="18">
        <v>1109.68</v>
      </c>
      <c r="D657" s="18">
        <v>1060.72</v>
      </c>
      <c r="E657" s="18">
        <v>1104.24</v>
      </c>
      <c r="F657" s="18">
        <v>1260227200</v>
      </c>
      <c r="G657" s="18">
        <v>1104.24</v>
      </c>
    </row>
    <row r="658" spans="1:8">
      <c r="A658" s="16">
        <v>38231</v>
      </c>
      <c r="B658" s="18">
        <v>1104.24</v>
      </c>
      <c r="C658" s="18">
        <v>1131.54</v>
      </c>
      <c r="D658" s="18">
        <v>1099.18</v>
      </c>
      <c r="E658" s="18">
        <v>1114.58</v>
      </c>
      <c r="F658" s="18">
        <v>1360850900</v>
      </c>
      <c r="G658" s="18">
        <v>1114.58</v>
      </c>
    </row>
    <row r="659" spans="1:8">
      <c r="A659" s="16">
        <v>38261</v>
      </c>
      <c r="B659" s="18">
        <v>1114.58</v>
      </c>
      <c r="C659" s="18">
        <v>1142.05</v>
      </c>
      <c r="D659" s="18">
        <v>1090.29</v>
      </c>
      <c r="E659" s="18">
        <v>1130.2</v>
      </c>
      <c r="F659" s="18">
        <v>1571990400</v>
      </c>
      <c r="G659" s="18">
        <v>1130.2</v>
      </c>
    </row>
    <row r="660" spans="1:8">
      <c r="A660" s="16">
        <v>38292</v>
      </c>
      <c r="B660" s="18">
        <v>1130.2</v>
      </c>
      <c r="C660" s="18">
        <v>1188.46</v>
      </c>
      <c r="D660" s="18">
        <v>1127.5999999999999</v>
      </c>
      <c r="E660" s="18">
        <v>1173.82</v>
      </c>
      <c r="F660" s="18">
        <v>1524465700</v>
      </c>
      <c r="G660" s="18">
        <v>1173.82</v>
      </c>
    </row>
    <row r="661" spans="1:8">
      <c r="A661" s="16">
        <v>38322</v>
      </c>
      <c r="B661" s="18">
        <v>1173.78</v>
      </c>
      <c r="C661" s="18">
        <v>1217.33</v>
      </c>
      <c r="D661" s="18">
        <v>1173.78</v>
      </c>
      <c r="E661" s="18">
        <v>1211.92</v>
      </c>
      <c r="F661" s="18">
        <v>1449518100</v>
      </c>
      <c r="G661" s="18">
        <v>1211.92</v>
      </c>
    </row>
    <row r="662" spans="1:8">
      <c r="A662" s="16">
        <v>38355</v>
      </c>
      <c r="B662" s="18">
        <v>1211.92</v>
      </c>
      <c r="C662" s="18">
        <v>1217.8</v>
      </c>
      <c r="D662" s="18">
        <v>1163.75</v>
      </c>
      <c r="E662" s="18">
        <v>1181.27</v>
      </c>
      <c r="F662" s="18">
        <v>1658930000</v>
      </c>
      <c r="G662" s="18">
        <v>1181.27</v>
      </c>
      <c r="H662" s="17">
        <f>MAX(G662:G673)</f>
        <v>1249.48</v>
      </c>
    </row>
    <row r="663" spans="1:8">
      <c r="A663" s="16">
        <v>38384</v>
      </c>
      <c r="B663" s="18">
        <v>1181.27</v>
      </c>
      <c r="C663" s="18">
        <v>1212.44</v>
      </c>
      <c r="D663" s="18">
        <v>1180.95</v>
      </c>
      <c r="E663" s="18">
        <v>1203.5999999999999</v>
      </c>
      <c r="F663" s="18">
        <v>1636467800</v>
      </c>
      <c r="G663" s="18">
        <v>1203.5999999999999</v>
      </c>
    </row>
    <row r="664" spans="1:8">
      <c r="A664" s="16">
        <v>38412</v>
      </c>
      <c r="B664" s="18">
        <v>1203.5999999999999</v>
      </c>
      <c r="C664" s="18">
        <v>1229.1099999999999</v>
      </c>
      <c r="D664" s="18">
        <v>1163.69</v>
      </c>
      <c r="E664" s="18">
        <v>1180.5899999999999</v>
      </c>
      <c r="F664" s="18">
        <v>1874017200</v>
      </c>
      <c r="G664" s="18">
        <v>1180.5899999999999</v>
      </c>
    </row>
    <row r="665" spans="1:8">
      <c r="A665" s="16">
        <v>38443</v>
      </c>
      <c r="B665" s="18">
        <v>1180.5899999999999</v>
      </c>
      <c r="C665" s="18">
        <v>1191.8800000000001</v>
      </c>
      <c r="D665" s="18">
        <v>1136.1500000000001</v>
      </c>
      <c r="E665" s="18">
        <v>1156.8499999999999</v>
      </c>
      <c r="F665" s="18">
        <v>2180315700</v>
      </c>
      <c r="G665" s="18">
        <v>1156.8499999999999</v>
      </c>
    </row>
    <row r="666" spans="1:8">
      <c r="A666" s="16">
        <v>38474</v>
      </c>
      <c r="B666" s="18">
        <v>1156.8499999999999</v>
      </c>
      <c r="C666" s="18">
        <v>1199.56</v>
      </c>
      <c r="D666" s="18">
        <v>1146.18</v>
      </c>
      <c r="E666" s="18">
        <v>1191.5</v>
      </c>
      <c r="F666" s="18">
        <v>1960127100</v>
      </c>
      <c r="G666" s="18">
        <v>1191.5</v>
      </c>
    </row>
    <row r="667" spans="1:8">
      <c r="A667" s="16">
        <v>38504</v>
      </c>
      <c r="B667" s="18">
        <v>1191.5</v>
      </c>
      <c r="C667" s="18">
        <v>1219.5899999999999</v>
      </c>
      <c r="D667" s="18">
        <v>1188.3</v>
      </c>
      <c r="E667" s="18">
        <v>1191.33</v>
      </c>
      <c r="F667" s="18">
        <v>1929251300</v>
      </c>
      <c r="G667" s="18">
        <v>1191.33</v>
      </c>
    </row>
    <row r="668" spans="1:8">
      <c r="A668" s="16">
        <v>38534</v>
      </c>
      <c r="B668" s="18">
        <v>1191.33</v>
      </c>
      <c r="C668" s="18">
        <v>1245.1500000000001</v>
      </c>
      <c r="D668" s="18">
        <v>1183.55</v>
      </c>
      <c r="E668" s="18">
        <v>1234.18</v>
      </c>
      <c r="F668" s="18">
        <v>1962713500</v>
      </c>
      <c r="G668" s="18">
        <v>1234.18</v>
      </c>
    </row>
    <row r="669" spans="1:8">
      <c r="A669" s="16">
        <v>38565</v>
      </c>
      <c r="B669" s="18">
        <v>1234.18</v>
      </c>
      <c r="C669" s="18">
        <v>1245.8599999999999</v>
      </c>
      <c r="D669" s="18">
        <v>1201.07</v>
      </c>
      <c r="E669" s="18">
        <v>1220.33</v>
      </c>
      <c r="F669" s="18">
        <v>1930243400</v>
      </c>
      <c r="G669" s="18">
        <v>1220.33</v>
      </c>
    </row>
    <row r="670" spans="1:8">
      <c r="A670" s="16">
        <v>38596</v>
      </c>
      <c r="B670" s="18">
        <v>1220.33</v>
      </c>
      <c r="C670" s="18">
        <v>1243.1300000000001</v>
      </c>
      <c r="D670" s="18">
        <v>1205.3499999999999</v>
      </c>
      <c r="E670" s="18">
        <v>1228.81</v>
      </c>
      <c r="F670" s="18">
        <v>2232144200</v>
      </c>
      <c r="G670" s="18">
        <v>1228.81</v>
      </c>
    </row>
    <row r="671" spans="1:8">
      <c r="A671" s="16">
        <v>38628</v>
      </c>
      <c r="B671" s="18">
        <v>1228.81</v>
      </c>
      <c r="C671" s="18">
        <v>1233.3399999999999</v>
      </c>
      <c r="D671" s="18">
        <v>1168.2</v>
      </c>
      <c r="E671" s="18">
        <v>1207.01</v>
      </c>
      <c r="F671" s="18">
        <v>2493393300</v>
      </c>
      <c r="G671" s="18">
        <v>1207.01</v>
      </c>
    </row>
    <row r="672" spans="1:8">
      <c r="A672" s="16">
        <v>38657</v>
      </c>
      <c r="B672" s="18">
        <v>1207.01</v>
      </c>
      <c r="C672" s="18">
        <v>1270.6400000000001</v>
      </c>
      <c r="D672" s="18">
        <v>1201.07</v>
      </c>
      <c r="E672" s="18">
        <v>1249.48</v>
      </c>
      <c r="F672" s="18">
        <v>2260836100</v>
      </c>
      <c r="G672" s="18">
        <v>1249.48</v>
      </c>
    </row>
    <row r="673" spans="1:8">
      <c r="A673" s="16">
        <v>38687</v>
      </c>
      <c r="B673" s="18">
        <v>1249.48</v>
      </c>
      <c r="C673" s="18">
        <v>1275.8</v>
      </c>
      <c r="D673" s="18">
        <v>1246.5899999999999</v>
      </c>
      <c r="E673" s="18">
        <v>1248.29</v>
      </c>
      <c r="F673" s="18">
        <v>2057125200</v>
      </c>
      <c r="G673" s="18">
        <v>1248.29</v>
      </c>
    </row>
    <row r="674" spans="1:8">
      <c r="A674" s="16">
        <v>38720</v>
      </c>
      <c r="B674" s="18">
        <v>1248.29</v>
      </c>
      <c r="C674" s="18">
        <v>1294.9000000000001</v>
      </c>
      <c r="D674" s="18">
        <v>1245.74</v>
      </c>
      <c r="E674" s="18">
        <v>1280.08</v>
      </c>
      <c r="F674" s="18">
        <v>2595998000</v>
      </c>
      <c r="G674" s="18">
        <v>1280.08</v>
      </c>
      <c r="H674" s="17">
        <f>MAX(G674:G685)</f>
        <v>1418.3</v>
      </c>
    </row>
    <row r="675" spans="1:8">
      <c r="A675" s="16">
        <v>38749</v>
      </c>
      <c r="B675" s="18">
        <v>1280.08</v>
      </c>
      <c r="C675" s="18">
        <v>1297.57</v>
      </c>
      <c r="D675" s="18">
        <v>1253.6099999999999</v>
      </c>
      <c r="E675" s="18">
        <v>1280.6600000000001</v>
      </c>
      <c r="F675" s="18">
        <v>2380568400</v>
      </c>
      <c r="G675" s="18">
        <v>1280.6600000000001</v>
      </c>
    </row>
    <row r="676" spans="1:8">
      <c r="A676" s="16">
        <v>38777</v>
      </c>
      <c r="B676" s="18">
        <v>1280.6600000000001</v>
      </c>
      <c r="C676" s="18">
        <v>1310.88</v>
      </c>
      <c r="D676" s="18">
        <v>1268.42</v>
      </c>
      <c r="E676" s="18">
        <v>1294.8699999999999</v>
      </c>
      <c r="F676" s="18">
        <v>2310510800</v>
      </c>
      <c r="G676" s="18">
        <v>1294.8699999999999</v>
      </c>
    </row>
    <row r="677" spans="1:8">
      <c r="A677" s="16">
        <v>38810</v>
      </c>
      <c r="B677" s="18">
        <v>1302.8800000000001</v>
      </c>
      <c r="C677" s="18">
        <v>1318.16</v>
      </c>
      <c r="D677" s="18">
        <v>1280.74</v>
      </c>
      <c r="E677" s="18">
        <v>1310.6099999999999</v>
      </c>
      <c r="F677" s="18">
        <v>2406755200</v>
      </c>
      <c r="G677" s="18">
        <v>1310.6099999999999</v>
      </c>
    </row>
    <row r="678" spans="1:8">
      <c r="A678" s="16">
        <v>38838</v>
      </c>
      <c r="B678" s="18">
        <v>1310.6099999999999</v>
      </c>
      <c r="C678" s="18">
        <v>1326.7</v>
      </c>
      <c r="D678" s="18">
        <v>1245.3399999999999</v>
      </c>
      <c r="E678" s="18">
        <v>1270.0899999999999</v>
      </c>
      <c r="F678" s="18">
        <v>2591135900</v>
      </c>
      <c r="G678" s="18">
        <v>1270.0899999999999</v>
      </c>
    </row>
    <row r="679" spans="1:8">
      <c r="A679" s="16">
        <v>38869</v>
      </c>
      <c r="B679" s="18">
        <v>1270.05</v>
      </c>
      <c r="C679" s="18">
        <v>1290.68</v>
      </c>
      <c r="D679" s="18">
        <v>1219.29</v>
      </c>
      <c r="E679" s="18">
        <v>1270.2</v>
      </c>
      <c r="F679" s="18">
        <v>2632855400</v>
      </c>
      <c r="G679" s="18">
        <v>1270.2</v>
      </c>
    </row>
    <row r="680" spans="1:8">
      <c r="A680" s="16">
        <v>38901</v>
      </c>
      <c r="B680" s="18">
        <v>1270.06</v>
      </c>
      <c r="C680" s="18">
        <v>1280.42</v>
      </c>
      <c r="D680" s="18">
        <v>1224.54</v>
      </c>
      <c r="E680" s="18">
        <v>1276.6600000000001</v>
      </c>
      <c r="F680" s="18">
        <v>2440476000</v>
      </c>
      <c r="G680" s="18">
        <v>1276.6600000000001</v>
      </c>
    </row>
    <row r="681" spans="1:8">
      <c r="A681" s="16">
        <v>38930</v>
      </c>
      <c r="B681" s="18">
        <v>1278.53</v>
      </c>
      <c r="C681" s="18">
        <v>1306.74</v>
      </c>
      <c r="D681" s="18">
        <v>1261.3</v>
      </c>
      <c r="E681" s="18">
        <v>1303.82</v>
      </c>
      <c r="F681" s="18">
        <v>2280876500</v>
      </c>
      <c r="G681" s="18">
        <v>1303.82</v>
      </c>
    </row>
    <row r="682" spans="1:8">
      <c r="A682" s="16">
        <v>38961</v>
      </c>
      <c r="B682" s="18">
        <v>1303.8</v>
      </c>
      <c r="C682" s="18">
        <v>1340.28</v>
      </c>
      <c r="D682" s="18">
        <v>1290.93</v>
      </c>
      <c r="E682" s="18">
        <v>1335.85</v>
      </c>
      <c r="F682" s="18">
        <v>2563743500</v>
      </c>
      <c r="G682" s="18">
        <v>1335.85</v>
      </c>
    </row>
    <row r="683" spans="1:8">
      <c r="A683" s="16">
        <v>38992</v>
      </c>
      <c r="B683" s="18">
        <v>1335.82</v>
      </c>
      <c r="C683" s="18">
        <v>1389.45</v>
      </c>
      <c r="D683" s="18">
        <v>1327.1</v>
      </c>
      <c r="E683" s="18">
        <v>1377.94</v>
      </c>
      <c r="F683" s="18">
        <v>2708938600</v>
      </c>
      <c r="G683" s="18">
        <v>1377.94</v>
      </c>
    </row>
    <row r="684" spans="1:8">
      <c r="A684" s="16">
        <v>39022</v>
      </c>
      <c r="B684" s="18">
        <v>1377.76</v>
      </c>
      <c r="C684" s="18">
        <v>1407.89</v>
      </c>
      <c r="D684" s="18">
        <v>1360.98</v>
      </c>
      <c r="E684" s="18">
        <v>1400.63</v>
      </c>
      <c r="F684" s="18">
        <v>2826198000</v>
      </c>
      <c r="G684" s="18">
        <v>1400.63</v>
      </c>
    </row>
    <row r="685" spans="1:8">
      <c r="A685" s="16">
        <v>39052</v>
      </c>
      <c r="B685" s="18">
        <v>1400.63</v>
      </c>
      <c r="C685" s="18">
        <v>1431.81</v>
      </c>
      <c r="D685" s="18">
        <v>1385.93</v>
      </c>
      <c r="E685" s="18">
        <v>1418.3</v>
      </c>
      <c r="F685" s="18">
        <v>2462849000</v>
      </c>
      <c r="G685" s="18">
        <v>1418.3</v>
      </c>
    </row>
    <row r="686" spans="1:8">
      <c r="A686" s="16">
        <v>39085</v>
      </c>
      <c r="B686" s="18">
        <v>1418.03</v>
      </c>
      <c r="C686" s="18">
        <v>1441.61</v>
      </c>
      <c r="D686" s="18">
        <v>1403.97</v>
      </c>
      <c r="E686" s="18">
        <v>1438.24</v>
      </c>
      <c r="F686" s="18">
        <v>2983144500</v>
      </c>
      <c r="G686" s="18">
        <v>1438.24</v>
      </c>
      <c r="H686" s="17">
        <f>MAX(G686:G697)</f>
        <v>1549.38</v>
      </c>
    </row>
    <row r="687" spans="1:8">
      <c r="A687" s="16">
        <v>39114</v>
      </c>
      <c r="B687" s="18">
        <v>1437.9</v>
      </c>
      <c r="C687" s="18">
        <v>1461.57</v>
      </c>
      <c r="D687" s="18">
        <v>1389.42</v>
      </c>
      <c r="E687" s="18">
        <v>1406.82</v>
      </c>
      <c r="F687" s="18">
        <v>2935275700</v>
      </c>
      <c r="G687" s="18">
        <v>1406.82</v>
      </c>
    </row>
    <row r="688" spans="1:8">
      <c r="A688" s="16">
        <v>39142</v>
      </c>
      <c r="B688" s="18">
        <v>1406.8</v>
      </c>
      <c r="C688" s="18">
        <v>1438.89</v>
      </c>
      <c r="D688" s="18">
        <v>1363.98</v>
      </c>
      <c r="E688" s="18">
        <v>1420.86</v>
      </c>
      <c r="F688" s="18">
        <v>3205736800</v>
      </c>
      <c r="G688" s="18">
        <v>1420.86</v>
      </c>
    </row>
    <row r="689" spans="1:8">
      <c r="A689" s="16">
        <v>39174</v>
      </c>
      <c r="B689" s="18">
        <v>1420.83</v>
      </c>
      <c r="C689" s="18">
        <v>1498.02</v>
      </c>
      <c r="D689" s="18">
        <v>1416.37</v>
      </c>
      <c r="E689" s="18">
        <v>1482.37</v>
      </c>
      <c r="F689" s="18">
        <v>3006294500</v>
      </c>
      <c r="G689" s="18">
        <v>1482.37</v>
      </c>
    </row>
    <row r="690" spans="1:8">
      <c r="A690" s="16">
        <v>39203</v>
      </c>
      <c r="B690" s="18">
        <v>1482.37</v>
      </c>
      <c r="C690" s="18">
        <v>1535.56</v>
      </c>
      <c r="D690" s="18">
        <v>1476.7</v>
      </c>
      <c r="E690" s="18">
        <v>1530.62</v>
      </c>
      <c r="F690" s="18">
        <v>3104253600</v>
      </c>
      <c r="G690" s="18">
        <v>1530.62</v>
      </c>
    </row>
    <row r="691" spans="1:8">
      <c r="A691" s="16">
        <v>39234</v>
      </c>
      <c r="B691" s="18">
        <v>1530.62</v>
      </c>
      <c r="C691" s="18">
        <v>1540.56</v>
      </c>
      <c r="D691" s="18">
        <v>1484.18</v>
      </c>
      <c r="E691" s="18">
        <v>1503.35</v>
      </c>
      <c r="F691" s="18">
        <v>3261343300</v>
      </c>
      <c r="G691" s="18">
        <v>1503.35</v>
      </c>
    </row>
    <row r="692" spans="1:8">
      <c r="A692" s="16">
        <v>39265</v>
      </c>
      <c r="B692" s="18">
        <v>1504.66</v>
      </c>
      <c r="C692" s="18">
        <v>1555.9</v>
      </c>
      <c r="D692" s="18">
        <v>1454.25</v>
      </c>
      <c r="E692" s="18">
        <v>1455.27</v>
      </c>
      <c r="F692" s="18">
        <v>3564854700</v>
      </c>
      <c r="G692" s="18">
        <v>1455.27</v>
      </c>
    </row>
    <row r="693" spans="1:8">
      <c r="A693" s="16">
        <v>39295</v>
      </c>
      <c r="B693" s="18">
        <v>1455.18</v>
      </c>
      <c r="C693" s="18">
        <v>1503.89</v>
      </c>
      <c r="D693" s="18">
        <v>1370.6</v>
      </c>
      <c r="E693" s="18">
        <v>1473.99</v>
      </c>
      <c r="F693" s="18">
        <v>4091885600</v>
      </c>
      <c r="G693" s="18">
        <v>1473.99</v>
      </c>
    </row>
    <row r="694" spans="1:8">
      <c r="A694" s="16">
        <v>39329</v>
      </c>
      <c r="B694" s="18">
        <v>1473.96</v>
      </c>
      <c r="C694" s="18">
        <v>1538.74</v>
      </c>
      <c r="D694" s="18">
        <v>1439.29</v>
      </c>
      <c r="E694" s="18">
        <v>1526.75</v>
      </c>
      <c r="F694" s="18">
        <v>3196581500</v>
      </c>
      <c r="G694" s="18">
        <v>1526.75</v>
      </c>
    </row>
    <row r="695" spans="1:8">
      <c r="A695" s="16">
        <v>39356</v>
      </c>
      <c r="B695" s="18">
        <v>1527.29</v>
      </c>
      <c r="C695" s="18">
        <v>1576.09</v>
      </c>
      <c r="D695" s="18">
        <v>1489.56</v>
      </c>
      <c r="E695" s="18">
        <v>1549.38</v>
      </c>
      <c r="F695" s="18">
        <v>3477202100</v>
      </c>
      <c r="G695" s="18">
        <v>1549.38</v>
      </c>
    </row>
    <row r="696" spans="1:8">
      <c r="A696" s="16">
        <v>39387</v>
      </c>
      <c r="B696" s="18">
        <v>1545.79</v>
      </c>
      <c r="C696" s="18">
        <v>1545.79</v>
      </c>
      <c r="D696" s="18">
        <v>1406.1</v>
      </c>
      <c r="E696" s="18">
        <v>1481.14</v>
      </c>
      <c r="F696" s="18">
        <v>4317578500</v>
      </c>
      <c r="G696" s="18">
        <v>1481.14</v>
      </c>
    </row>
    <row r="697" spans="1:8">
      <c r="A697" s="16">
        <v>39419</v>
      </c>
      <c r="B697" s="18">
        <v>1479.63</v>
      </c>
      <c r="C697" s="18">
        <v>1523.57</v>
      </c>
      <c r="D697" s="18">
        <v>1435.65</v>
      </c>
      <c r="E697" s="18">
        <v>1468.36</v>
      </c>
      <c r="F697" s="18">
        <v>3363127500</v>
      </c>
      <c r="G697" s="18">
        <v>1468.36</v>
      </c>
    </row>
    <row r="698" spans="1:8">
      <c r="A698" s="16">
        <v>39449</v>
      </c>
      <c r="B698" s="18">
        <v>1467.97</v>
      </c>
      <c r="C698" s="18">
        <v>1471.77</v>
      </c>
      <c r="D698" s="18">
        <v>1270.05</v>
      </c>
      <c r="E698" s="18">
        <v>1378.55</v>
      </c>
      <c r="F698" s="18">
        <v>4925982300</v>
      </c>
      <c r="G698" s="18">
        <v>1378.55</v>
      </c>
      <c r="H698" s="17">
        <f>MAX(G698:G709)</f>
        <v>1400.38</v>
      </c>
    </row>
    <row r="699" spans="1:8">
      <c r="A699" s="16">
        <v>39479</v>
      </c>
      <c r="B699" s="18">
        <v>1378.6</v>
      </c>
      <c r="C699" s="18">
        <v>1396.02</v>
      </c>
      <c r="D699" s="18">
        <v>1316.75</v>
      </c>
      <c r="E699" s="18">
        <v>1330.63</v>
      </c>
      <c r="F699" s="18">
        <v>4148143000</v>
      </c>
      <c r="G699" s="18">
        <v>1330.63</v>
      </c>
    </row>
    <row r="700" spans="1:8">
      <c r="A700" s="16">
        <v>39510</v>
      </c>
      <c r="B700" s="18">
        <v>1330.45</v>
      </c>
      <c r="C700" s="18">
        <v>1359.68</v>
      </c>
      <c r="D700" s="18">
        <v>1256.98</v>
      </c>
      <c r="E700" s="18">
        <v>1322.7</v>
      </c>
      <c r="F700" s="18">
        <v>4868908000</v>
      </c>
      <c r="G700" s="18">
        <v>1322.7</v>
      </c>
    </row>
    <row r="701" spans="1:8">
      <c r="A701" s="16">
        <v>39539</v>
      </c>
      <c r="B701" s="18">
        <v>1326.41</v>
      </c>
      <c r="C701" s="18">
        <v>1404.57</v>
      </c>
      <c r="D701" s="18">
        <v>1324.35</v>
      </c>
      <c r="E701" s="18">
        <v>1385.59</v>
      </c>
      <c r="F701" s="18">
        <v>4113069000</v>
      </c>
      <c r="G701" s="18">
        <v>1385.59</v>
      </c>
    </row>
    <row r="702" spans="1:8">
      <c r="A702" s="16">
        <v>39569</v>
      </c>
      <c r="B702" s="18">
        <v>1385.97</v>
      </c>
      <c r="C702" s="18">
        <v>1440.24</v>
      </c>
      <c r="D702" s="18">
        <v>1373.07</v>
      </c>
      <c r="E702" s="18">
        <v>1400.38</v>
      </c>
      <c r="F702" s="18">
        <v>4039814700</v>
      </c>
      <c r="G702" s="18">
        <v>1400.38</v>
      </c>
    </row>
    <row r="703" spans="1:8">
      <c r="A703" s="16">
        <v>39601</v>
      </c>
      <c r="B703" s="18">
        <v>1399.62</v>
      </c>
      <c r="C703" s="18">
        <v>1404.05</v>
      </c>
      <c r="D703" s="18">
        <v>1272</v>
      </c>
      <c r="E703" s="18">
        <v>1280</v>
      </c>
      <c r="F703" s="18">
        <v>4840303300</v>
      </c>
      <c r="G703" s="18">
        <v>1280</v>
      </c>
    </row>
    <row r="704" spans="1:8">
      <c r="A704" s="16">
        <v>39630</v>
      </c>
      <c r="B704" s="18">
        <v>1276.69</v>
      </c>
      <c r="C704" s="18">
        <v>1292.17</v>
      </c>
      <c r="D704" s="18">
        <v>1200.44</v>
      </c>
      <c r="E704" s="18">
        <v>1267.3800000000001</v>
      </c>
      <c r="F704" s="18">
        <v>5923937200</v>
      </c>
      <c r="G704" s="18">
        <v>1267.3800000000001</v>
      </c>
    </row>
    <row r="705" spans="1:8">
      <c r="A705" s="16">
        <v>39661</v>
      </c>
      <c r="B705" s="18">
        <v>1269.42</v>
      </c>
      <c r="C705" s="18">
        <v>1313.15</v>
      </c>
      <c r="D705" s="18">
        <v>1247.45</v>
      </c>
      <c r="E705" s="18">
        <v>1282.83</v>
      </c>
      <c r="F705" s="18">
        <v>4264482300</v>
      </c>
      <c r="G705" s="18">
        <v>1282.83</v>
      </c>
    </row>
    <row r="706" spans="1:8">
      <c r="A706" s="16">
        <v>39693</v>
      </c>
      <c r="B706" s="18">
        <v>1287.83</v>
      </c>
      <c r="C706" s="18">
        <v>1303.04</v>
      </c>
      <c r="D706" s="18">
        <v>1106.42</v>
      </c>
      <c r="E706" s="18">
        <v>1166.3599999999999</v>
      </c>
      <c r="F706" s="18">
        <v>6902142800</v>
      </c>
      <c r="G706" s="18">
        <v>1166.3599999999999</v>
      </c>
    </row>
    <row r="707" spans="1:8">
      <c r="A707" s="16">
        <v>39722</v>
      </c>
      <c r="B707" s="18">
        <v>1164.17</v>
      </c>
      <c r="C707" s="18">
        <v>1167.03</v>
      </c>
      <c r="D707" s="18">
        <v>839.8</v>
      </c>
      <c r="E707" s="18">
        <v>968.75</v>
      </c>
      <c r="F707" s="18">
        <v>7226842600</v>
      </c>
      <c r="G707" s="18">
        <v>968.75</v>
      </c>
    </row>
    <row r="708" spans="1:8">
      <c r="A708" s="16">
        <v>39755</v>
      </c>
      <c r="B708" s="18">
        <v>968.67</v>
      </c>
      <c r="C708" s="18">
        <v>1007.51</v>
      </c>
      <c r="D708" s="18">
        <v>741.02</v>
      </c>
      <c r="E708" s="18">
        <v>896.24</v>
      </c>
      <c r="F708" s="18">
        <v>6231635200</v>
      </c>
      <c r="G708" s="18">
        <v>896.24</v>
      </c>
    </row>
    <row r="709" spans="1:8">
      <c r="A709" s="16">
        <v>39783</v>
      </c>
      <c r="B709" s="18">
        <v>888.61</v>
      </c>
      <c r="C709" s="18">
        <v>918.85</v>
      </c>
      <c r="D709" s="18">
        <v>815.69</v>
      </c>
      <c r="E709" s="18">
        <v>903.25</v>
      </c>
      <c r="F709" s="18">
        <v>5320791300</v>
      </c>
      <c r="G709" s="18">
        <v>903.25</v>
      </c>
    </row>
    <row r="710" spans="1:8">
      <c r="A710" s="16">
        <v>39815</v>
      </c>
      <c r="B710" s="18">
        <v>902.99</v>
      </c>
      <c r="C710" s="18">
        <v>943.85</v>
      </c>
      <c r="D710" s="18">
        <v>804.3</v>
      </c>
      <c r="E710" s="18">
        <v>825.88</v>
      </c>
      <c r="F710" s="18">
        <v>5872061000</v>
      </c>
      <c r="G710" s="18">
        <v>825.88</v>
      </c>
      <c r="H710" s="17">
        <f>MAX(G710:G721)</f>
        <v>1115.0999999999999</v>
      </c>
    </row>
    <row r="711" spans="1:8">
      <c r="A711" s="16">
        <v>39846</v>
      </c>
      <c r="B711" s="18">
        <v>823.09</v>
      </c>
      <c r="C711" s="18">
        <v>875.01</v>
      </c>
      <c r="D711" s="18">
        <v>734.52</v>
      </c>
      <c r="E711" s="18">
        <v>735.09</v>
      </c>
      <c r="F711" s="18">
        <v>7022036200</v>
      </c>
      <c r="G711" s="18">
        <v>735.09</v>
      </c>
    </row>
    <row r="712" spans="1:8">
      <c r="A712" s="16">
        <v>39874</v>
      </c>
      <c r="B712" s="18">
        <v>729.57</v>
      </c>
      <c r="C712" s="18">
        <v>832.98</v>
      </c>
      <c r="D712" s="18">
        <v>666.79</v>
      </c>
      <c r="E712" s="18">
        <v>797.87</v>
      </c>
      <c r="F712" s="18">
        <v>7633306300</v>
      </c>
      <c r="G712" s="18">
        <v>797.87</v>
      </c>
    </row>
    <row r="713" spans="1:8">
      <c r="A713" s="16">
        <v>39904</v>
      </c>
      <c r="B713" s="18">
        <v>793.59</v>
      </c>
      <c r="C713" s="18">
        <v>888.7</v>
      </c>
      <c r="D713" s="18">
        <v>783.32</v>
      </c>
      <c r="E713" s="18">
        <v>872.81</v>
      </c>
      <c r="F713" s="18">
        <v>6938945600</v>
      </c>
      <c r="G713" s="18">
        <v>872.81</v>
      </c>
    </row>
    <row r="714" spans="1:8">
      <c r="A714" s="16">
        <v>39934</v>
      </c>
      <c r="B714" s="18">
        <v>872.74</v>
      </c>
      <c r="C714" s="18">
        <v>930.17</v>
      </c>
      <c r="D714" s="18">
        <v>866.1</v>
      </c>
      <c r="E714" s="18">
        <v>919.14</v>
      </c>
      <c r="F714" s="18">
        <v>6883268000</v>
      </c>
      <c r="G714" s="18">
        <v>919.14</v>
      </c>
    </row>
    <row r="715" spans="1:8">
      <c r="A715" s="16">
        <v>39965</v>
      </c>
      <c r="B715" s="18">
        <v>923.26</v>
      </c>
      <c r="C715" s="18">
        <v>956.23</v>
      </c>
      <c r="D715" s="18">
        <v>888.86</v>
      </c>
      <c r="E715" s="18">
        <v>919.32</v>
      </c>
      <c r="F715" s="18">
        <v>5330941800</v>
      </c>
      <c r="G715" s="18">
        <v>919.32</v>
      </c>
    </row>
    <row r="716" spans="1:8">
      <c r="A716" s="16">
        <v>39995</v>
      </c>
      <c r="B716" s="18">
        <v>920.82</v>
      </c>
      <c r="C716" s="18">
        <v>996.68</v>
      </c>
      <c r="D716" s="18">
        <v>869.32</v>
      </c>
      <c r="E716" s="18">
        <v>987.48</v>
      </c>
      <c r="F716" s="18">
        <v>5080675400</v>
      </c>
      <c r="G716" s="18">
        <v>987.48</v>
      </c>
    </row>
    <row r="717" spans="1:8">
      <c r="A717" s="16">
        <v>40028</v>
      </c>
      <c r="B717" s="18">
        <v>990.22</v>
      </c>
      <c r="C717" s="18">
        <v>1039.47</v>
      </c>
      <c r="D717" s="18">
        <v>978.51</v>
      </c>
      <c r="E717" s="18">
        <v>1020.62</v>
      </c>
      <c r="F717" s="18">
        <v>5764944200</v>
      </c>
      <c r="G717" s="18">
        <v>1020.62</v>
      </c>
    </row>
    <row r="718" spans="1:8">
      <c r="A718" s="16">
        <v>40057</v>
      </c>
      <c r="B718" s="18">
        <v>1019.52</v>
      </c>
      <c r="C718" s="18">
        <v>1080.1500000000001</v>
      </c>
      <c r="D718" s="18">
        <v>991.97</v>
      </c>
      <c r="E718" s="18">
        <v>1057.08</v>
      </c>
      <c r="F718" s="18">
        <v>5633064200</v>
      </c>
      <c r="G718" s="18">
        <v>1057.08</v>
      </c>
    </row>
    <row r="719" spans="1:8">
      <c r="A719" s="16">
        <v>40087</v>
      </c>
      <c r="B719" s="18">
        <v>1054.9100000000001</v>
      </c>
      <c r="C719" s="18">
        <v>1101.3599999999999</v>
      </c>
      <c r="D719" s="18">
        <v>1019.95</v>
      </c>
      <c r="E719" s="18">
        <v>1036.19</v>
      </c>
      <c r="F719" s="18">
        <v>5451064000</v>
      </c>
      <c r="G719" s="18">
        <v>1036.19</v>
      </c>
    </row>
    <row r="720" spans="1:8">
      <c r="A720" s="16">
        <v>40119</v>
      </c>
      <c r="B720" s="18">
        <v>1036.18</v>
      </c>
      <c r="C720" s="18">
        <v>1113.69</v>
      </c>
      <c r="D720" s="18">
        <v>1029.3800000000001</v>
      </c>
      <c r="E720" s="18">
        <v>1095.6300000000001</v>
      </c>
      <c r="F720" s="18">
        <v>4443852500</v>
      </c>
      <c r="G720" s="18">
        <v>1095.6300000000001</v>
      </c>
    </row>
    <row r="721" spans="1:8">
      <c r="A721" s="16">
        <v>40148</v>
      </c>
      <c r="B721" s="18">
        <v>1098.8900000000001</v>
      </c>
      <c r="C721" s="18">
        <v>1130.3800000000001</v>
      </c>
      <c r="D721" s="18">
        <v>1085.8900000000001</v>
      </c>
      <c r="E721" s="18">
        <v>1115.0999999999999</v>
      </c>
      <c r="F721" s="18">
        <v>4163287200</v>
      </c>
      <c r="G721" s="18">
        <v>1115.0999999999999</v>
      </c>
    </row>
    <row r="722" spans="1:8">
      <c r="A722" s="16">
        <v>40182</v>
      </c>
      <c r="B722" s="18">
        <v>1116.56</v>
      </c>
      <c r="C722" s="18">
        <v>1150.45</v>
      </c>
      <c r="D722" s="18">
        <v>1071.5899999999999</v>
      </c>
      <c r="E722" s="18">
        <v>1073.8699999999999</v>
      </c>
      <c r="F722" s="18">
        <v>5071601500</v>
      </c>
      <c r="G722" s="18">
        <v>1073.8699999999999</v>
      </c>
      <c r="H722" s="17">
        <f>MAX(G722:G733)</f>
        <v>1257.6400000000001</v>
      </c>
    </row>
    <row r="723" spans="1:8">
      <c r="A723" s="16">
        <v>40210</v>
      </c>
      <c r="B723" s="18">
        <v>1073.8900000000001</v>
      </c>
      <c r="C723" s="18">
        <v>1112.42</v>
      </c>
      <c r="D723" s="18">
        <v>1044.5</v>
      </c>
      <c r="E723" s="18">
        <v>1104.49</v>
      </c>
      <c r="F723" s="18">
        <v>4658238400</v>
      </c>
      <c r="G723" s="18">
        <v>1104.49</v>
      </c>
    </row>
    <row r="724" spans="1:8">
      <c r="A724" s="16">
        <v>40238</v>
      </c>
      <c r="B724" s="18">
        <v>1105.3599999999999</v>
      </c>
      <c r="C724" s="18">
        <v>1180.69</v>
      </c>
      <c r="D724" s="18">
        <v>1105.3599999999999</v>
      </c>
      <c r="E724" s="18">
        <v>1169.43</v>
      </c>
      <c r="F724" s="18">
        <v>4702951700</v>
      </c>
      <c r="G724" s="18">
        <v>1169.43</v>
      </c>
    </row>
    <row r="725" spans="1:8">
      <c r="A725" s="16">
        <v>40269</v>
      </c>
      <c r="B725" s="18">
        <v>1171.23</v>
      </c>
      <c r="C725" s="18">
        <v>1219.8</v>
      </c>
      <c r="D725" s="18">
        <v>1170.69</v>
      </c>
      <c r="E725" s="18">
        <v>1186.69</v>
      </c>
      <c r="F725" s="18">
        <v>5847150900</v>
      </c>
      <c r="G725" s="18">
        <v>1186.69</v>
      </c>
    </row>
    <row r="726" spans="1:8">
      <c r="A726" s="16">
        <v>40301</v>
      </c>
      <c r="B726" s="18">
        <v>1188.58</v>
      </c>
      <c r="C726" s="18">
        <v>1205.1300000000001</v>
      </c>
      <c r="D726" s="18">
        <v>1040.78</v>
      </c>
      <c r="E726" s="18">
        <v>1089.4100000000001</v>
      </c>
      <c r="F726" s="18">
        <v>6626699400</v>
      </c>
      <c r="G726" s="18">
        <v>1089.4100000000001</v>
      </c>
    </row>
    <row r="727" spans="1:8">
      <c r="A727" s="16">
        <v>40330</v>
      </c>
      <c r="B727" s="18">
        <v>1087.3</v>
      </c>
      <c r="C727" s="18">
        <v>1131.23</v>
      </c>
      <c r="D727" s="18">
        <v>1028.33</v>
      </c>
      <c r="E727" s="18">
        <v>1030.71</v>
      </c>
      <c r="F727" s="18">
        <v>5235174000</v>
      </c>
      <c r="G727" s="18">
        <v>1030.71</v>
      </c>
    </row>
    <row r="728" spans="1:8">
      <c r="A728" s="16">
        <v>40360</v>
      </c>
      <c r="B728" s="18">
        <v>1031.0999999999999</v>
      </c>
      <c r="C728" s="18">
        <v>1120.95</v>
      </c>
      <c r="D728" s="18">
        <v>1010.91</v>
      </c>
      <c r="E728" s="18">
        <v>1101.5999999999999</v>
      </c>
      <c r="F728" s="18">
        <v>4704026600</v>
      </c>
      <c r="G728" s="18">
        <v>1101.5999999999999</v>
      </c>
    </row>
    <row r="729" spans="1:8">
      <c r="A729" s="16">
        <v>40392</v>
      </c>
      <c r="B729" s="18">
        <v>1107.53</v>
      </c>
      <c r="C729" s="18">
        <v>1129.24</v>
      </c>
      <c r="D729" s="18">
        <v>1039.7</v>
      </c>
      <c r="E729" s="18">
        <v>1049.33</v>
      </c>
      <c r="F729" s="18">
        <v>4080773600</v>
      </c>
      <c r="G729" s="18">
        <v>1049.33</v>
      </c>
    </row>
    <row r="730" spans="1:8">
      <c r="A730" s="16">
        <v>40422</v>
      </c>
      <c r="B730" s="18">
        <v>1049.72</v>
      </c>
      <c r="C730" s="18">
        <v>1157.1600000000001</v>
      </c>
      <c r="D730" s="18">
        <v>1049.72</v>
      </c>
      <c r="E730" s="18">
        <v>1141.2</v>
      </c>
      <c r="F730" s="18">
        <v>3993981400</v>
      </c>
      <c r="G730" s="18">
        <v>1141.2</v>
      </c>
    </row>
    <row r="731" spans="1:8">
      <c r="A731" s="16">
        <v>40452</v>
      </c>
      <c r="B731" s="18">
        <v>1143.49</v>
      </c>
      <c r="C731" s="18">
        <v>1196.1400000000001</v>
      </c>
      <c r="D731" s="18">
        <v>1131.8699999999999</v>
      </c>
      <c r="E731" s="18">
        <v>1183.26</v>
      </c>
      <c r="F731" s="18">
        <v>4432102300</v>
      </c>
      <c r="G731" s="18">
        <v>1183.26</v>
      </c>
    </row>
    <row r="732" spans="1:8">
      <c r="A732" s="16">
        <v>40483</v>
      </c>
      <c r="B732" s="18">
        <v>1185.71</v>
      </c>
      <c r="C732" s="18">
        <v>1227.08</v>
      </c>
      <c r="D732" s="18">
        <v>1173</v>
      </c>
      <c r="E732" s="18">
        <v>1180.55</v>
      </c>
      <c r="F732" s="18">
        <v>4354084200</v>
      </c>
      <c r="G732" s="18">
        <v>1180.55</v>
      </c>
    </row>
    <row r="733" spans="1:8">
      <c r="A733" s="16">
        <v>40513</v>
      </c>
      <c r="B733" s="18">
        <v>1186.5999999999999</v>
      </c>
      <c r="C733" s="18">
        <v>1262.5999999999999</v>
      </c>
      <c r="D733" s="18">
        <v>1186.5999999999999</v>
      </c>
      <c r="E733" s="18">
        <v>1257.6400000000001</v>
      </c>
      <c r="F733" s="18">
        <v>3762922700</v>
      </c>
      <c r="G733" s="18">
        <v>1257.6400000000001</v>
      </c>
    </row>
    <row r="734" spans="1:8">
      <c r="A734" s="16">
        <v>40546</v>
      </c>
      <c r="B734" s="18">
        <v>1257.6199999999999</v>
      </c>
      <c r="C734" s="18">
        <v>1302.67</v>
      </c>
      <c r="D734" s="18">
        <v>1257.6199999999999</v>
      </c>
      <c r="E734" s="18">
        <v>1286.1199999999999</v>
      </c>
      <c r="F734" s="18">
        <v>4816605000</v>
      </c>
      <c r="G734" s="18">
        <v>1286.1199999999999</v>
      </c>
      <c r="H734" s="17">
        <f>MAX(G734:G745)</f>
        <v>1363.61</v>
      </c>
    </row>
    <row r="735" spans="1:8">
      <c r="A735" s="16">
        <v>40575</v>
      </c>
      <c r="B735" s="18">
        <v>1289.1400000000001</v>
      </c>
      <c r="C735" s="18">
        <v>1344.07</v>
      </c>
      <c r="D735" s="18">
        <v>1289.1400000000001</v>
      </c>
      <c r="E735" s="18">
        <v>1327.22</v>
      </c>
      <c r="F735" s="18">
        <v>3182974200</v>
      </c>
      <c r="G735" s="18">
        <v>1327.22</v>
      </c>
    </row>
    <row r="736" spans="1:8">
      <c r="A736" s="16">
        <v>40603</v>
      </c>
      <c r="B736" s="18">
        <v>1328.64</v>
      </c>
      <c r="C736" s="18">
        <v>1332.28</v>
      </c>
      <c r="D736" s="18">
        <v>1249.05</v>
      </c>
      <c r="E736" s="18">
        <v>1325.83</v>
      </c>
      <c r="F736" s="18">
        <v>4046691700</v>
      </c>
      <c r="G736" s="18">
        <v>1325.83</v>
      </c>
    </row>
    <row r="737" spans="1:8">
      <c r="A737" s="16">
        <v>40634</v>
      </c>
      <c r="B737" s="18">
        <v>1329.48</v>
      </c>
      <c r="C737" s="18">
        <v>1364.56</v>
      </c>
      <c r="D737" s="18">
        <v>1294.7</v>
      </c>
      <c r="E737" s="18">
        <v>1363.61</v>
      </c>
      <c r="F737" s="18">
        <v>4042194000</v>
      </c>
      <c r="G737" s="18">
        <v>1363.61</v>
      </c>
    </row>
    <row r="738" spans="1:8">
      <c r="A738" s="16">
        <v>40665</v>
      </c>
      <c r="B738" s="18">
        <v>1365.21</v>
      </c>
      <c r="C738" s="18">
        <v>1370.58</v>
      </c>
      <c r="D738" s="18">
        <v>1311.8</v>
      </c>
      <c r="E738" s="18">
        <v>1345.2</v>
      </c>
      <c r="F738" s="18">
        <v>4114534200</v>
      </c>
      <c r="G738" s="18">
        <v>1345.2</v>
      </c>
    </row>
    <row r="739" spans="1:8">
      <c r="A739" s="16">
        <v>40695</v>
      </c>
      <c r="B739" s="18">
        <v>1345.2</v>
      </c>
      <c r="C739" s="18">
        <v>1345.2</v>
      </c>
      <c r="D739" s="18">
        <v>1258.07</v>
      </c>
      <c r="E739" s="18">
        <v>1320.64</v>
      </c>
      <c r="F739" s="18">
        <v>4105601300</v>
      </c>
      <c r="G739" s="18">
        <v>1320.64</v>
      </c>
    </row>
    <row r="740" spans="1:8">
      <c r="A740" s="16">
        <v>40725</v>
      </c>
      <c r="B740" s="18">
        <v>1320.64</v>
      </c>
      <c r="C740" s="18">
        <v>1356.48</v>
      </c>
      <c r="D740" s="18">
        <v>1282.8599999999999</v>
      </c>
      <c r="E740" s="18">
        <v>1292.28</v>
      </c>
      <c r="F740" s="18">
        <v>4308168000</v>
      </c>
      <c r="G740" s="18">
        <v>1292.28</v>
      </c>
    </row>
    <row r="741" spans="1:8">
      <c r="A741" s="16">
        <v>40756</v>
      </c>
      <c r="B741" s="18">
        <v>1292.5899999999999</v>
      </c>
      <c r="C741" s="18">
        <v>1307.3800000000001</v>
      </c>
      <c r="D741" s="18">
        <v>1101.54</v>
      </c>
      <c r="E741" s="18">
        <v>1218.8900000000001</v>
      </c>
      <c r="F741" s="18">
        <v>4942913400</v>
      </c>
      <c r="G741" s="18">
        <v>1218.8900000000001</v>
      </c>
    </row>
    <row r="742" spans="1:8">
      <c r="A742" s="16">
        <v>40787</v>
      </c>
      <c r="B742" s="18">
        <v>1219.1199999999999</v>
      </c>
      <c r="C742" s="18">
        <v>1229.29</v>
      </c>
      <c r="D742" s="18">
        <v>1114.22</v>
      </c>
      <c r="E742" s="18">
        <v>1131.42</v>
      </c>
      <c r="F742" s="18">
        <v>5104933800</v>
      </c>
      <c r="G742" s="18">
        <v>1131.42</v>
      </c>
    </row>
    <row r="743" spans="1:8">
      <c r="A743" s="16">
        <v>40819</v>
      </c>
      <c r="B743" s="18">
        <v>1131.21</v>
      </c>
      <c r="C743" s="18">
        <v>1292.6600000000001</v>
      </c>
      <c r="D743" s="18">
        <v>1074.77</v>
      </c>
      <c r="E743" s="18">
        <v>1253.3</v>
      </c>
      <c r="F743" s="18">
        <v>4874946600</v>
      </c>
      <c r="G743" s="18">
        <v>1253.3</v>
      </c>
    </row>
    <row r="744" spans="1:8">
      <c r="A744" s="16">
        <v>40848</v>
      </c>
      <c r="B744" s="18">
        <v>1251</v>
      </c>
      <c r="C744" s="18">
        <v>1277.55</v>
      </c>
      <c r="D744" s="18">
        <v>1158.6600000000001</v>
      </c>
      <c r="E744" s="18">
        <v>1246.96</v>
      </c>
      <c r="F744" s="18">
        <v>4289379000</v>
      </c>
      <c r="G744" s="18">
        <v>1246.96</v>
      </c>
    </row>
    <row r="745" spans="1:8">
      <c r="A745" s="16">
        <v>40878</v>
      </c>
      <c r="B745" s="18">
        <v>1246.9100000000001</v>
      </c>
      <c r="C745" s="18">
        <v>1269.3699999999999</v>
      </c>
      <c r="D745" s="18">
        <v>1202.3699999999999</v>
      </c>
      <c r="E745" s="18">
        <v>1257.5999999999999</v>
      </c>
      <c r="F745" s="18">
        <v>3667346600</v>
      </c>
      <c r="G745" s="18">
        <v>1257.5999999999999</v>
      </c>
    </row>
    <row r="746" spans="1:8">
      <c r="A746" s="16">
        <v>40911</v>
      </c>
      <c r="B746" s="18">
        <v>1258.8599999999999</v>
      </c>
      <c r="C746" s="18">
        <v>1333.47</v>
      </c>
      <c r="D746" s="18">
        <v>1258.8599999999999</v>
      </c>
      <c r="E746" s="18">
        <v>1312.41</v>
      </c>
      <c r="F746" s="18">
        <v>4190155500</v>
      </c>
      <c r="G746" s="18">
        <v>1312.41</v>
      </c>
      <c r="H746" s="17">
        <f>MAX(G746:G757)</f>
        <v>1440.67</v>
      </c>
    </row>
    <row r="747" spans="1:8">
      <c r="A747" s="16">
        <v>40940</v>
      </c>
      <c r="B747" s="18">
        <v>1312.45</v>
      </c>
      <c r="C747" s="18">
        <v>1378.04</v>
      </c>
      <c r="D747" s="18">
        <v>1312.45</v>
      </c>
      <c r="E747" s="18">
        <v>1365.68</v>
      </c>
      <c r="F747" s="18">
        <v>4143404000</v>
      </c>
      <c r="G747" s="18">
        <v>1365.68</v>
      </c>
    </row>
    <row r="748" spans="1:8">
      <c r="A748" s="16">
        <v>40969</v>
      </c>
      <c r="B748" s="18">
        <v>1365.9</v>
      </c>
      <c r="C748" s="18">
        <v>1419.15</v>
      </c>
      <c r="D748" s="18">
        <v>1340.03</v>
      </c>
      <c r="E748" s="18">
        <v>1408.47</v>
      </c>
      <c r="F748" s="18">
        <v>3980752200</v>
      </c>
      <c r="G748" s="18">
        <v>1408.47</v>
      </c>
    </row>
    <row r="749" spans="1:8">
      <c r="A749" s="16">
        <v>41001</v>
      </c>
      <c r="B749" s="18">
        <v>1408.47</v>
      </c>
      <c r="C749" s="18">
        <v>1422.38</v>
      </c>
      <c r="D749" s="18">
        <v>1357.38</v>
      </c>
      <c r="E749" s="18">
        <v>1397.91</v>
      </c>
      <c r="F749" s="18">
        <v>3916786000</v>
      </c>
      <c r="G749" s="18">
        <v>1397.91</v>
      </c>
    </row>
    <row r="750" spans="1:8">
      <c r="A750" s="16">
        <v>41030</v>
      </c>
      <c r="B750" s="18">
        <v>1397.86</v>
      </c>
      <c r="C750" s="18">
        <v>1415.32</v>
      </c>
      <c r="D750" s="18">
        <v>1291.98</v>
      </c>
      <c r="E750" s="18">
        <v>1310.33</v>
      </c>
      <c r="F750" s="18">
        <v>4158095900</v>
      </c>
      <c r="G750" s="18">
        <v>1310.33</v>
      </c>
    </row>
    <row r="751" spans="1:8">
      <c r="A751" s="16">
        <v>41061</v>
      </c>
      <c r="B751" s="18">
        <v>1309.8699999999999</v>
      </c>
      <c r="C751" s="18">
        <v>1363.46</v>
      </c>
      <c r="D751" s="18">
        <v>1266.74</v>
      </c>
      <c r="E751" s="18">
        <v>1362.16</v>
      </c>
      <c r="F751" s="18">
        <v>4103472300</v>
      </c>
      <c r="G751" s="18">
        <v>1362.16</v>
      </c>
    </row>
    <row r="752" spans="1:8">
      <c r="A752" s="16">
        <v>41092</v>
      </c>
      <c r="B752" s="18">
        <v>1362.33</v>
      </c>
      <c r="C752" s="18">
        <v>1391.74</v>
      </c>
      <c r="D752" s="18">
        <v>1325.41</v>
      </c>
      <c r="E752" s="18">
        <v>1379.32</v>
      </c>
      <c r="F752" s="18">
        <v>3663113300</v>
      </c>
      <c r="G752" s="18">
        <v>1379.32</v>
      </c>
    </row>
    <row r="753" spans="1:8">
      <c r="A753" s="16">
        <v>41122</v>
      </c>
      <c r="B753" s="18">
        <v>1379.32</v>
      </c>
      <c r="C753" s="18">
        <v>1426.68</v>
      </c>
      <c r="D753" s="18">
        <v>1354.65</v>
      </c>
      <c r="E753" s="18">
        <v>1406.58</v>
      </c>
      <c r="F753" s="18">
        <v>3183567800</v>
      </c>
      <c r="G753" s="18">
        <v>1406.58</v>
      </c>
    </row>
    <row r="754" spans="1:8">
      <c r="A754" s="16">
        <v>41156</v>
      </c>
      <c r="B754" s="18">
        <v>1406.54</v>
      </c>
      <c r="C754" s="18">
        <v>1474.51</v>
      </c>
      <c r="D754" s="18">
        <v>1396.56</v>
      </c>
      <c r="E754" s="18">
        <v>1440.67</v>
      </c>
      <c r="F754" s="18">
        <v>3857553100</v>
      </c>
      <c r="G754" s="18">
        <v>1440.67</v>
      </c>
    </row>
    <row r="755" spans="1:8">
      <c r="A755" s="16">
        <v>41183</v>
      </c>
      <c r="B755" s="18">
        <v>1440.9</v>
      </c>
      <c r="C755" s="18">
        <v>1470.96</v>
      </c>
      <c r="D755" s="18">
        <v>1403.28</v>
      </c>
      <c r="E755" s="18">
        <v>1412.16</v>
      </c>
      <c r="F755" s="18">
        <v>3587115700</v>
      </c>
      <c r="G755" s="18">
        <v>1412.16</v>
      </c>
    </row>
    <row r="756" spans="1:8">
      <c r="A756" s="16">
        <v>41214</v>
      </c>
      <c r="B756" s="18">
        <v>1412.2</v>
      </c>
      <c r="C756" s="18">
        <v>1434.27</v>
      </c>
      <c r="D756" s="18">
        <v>1343.35</v>
      </c>
      <c r="E756" s="18">
        <v>1416.18</v>
      </c>
      <c r="F756" s="18">
        <v>3593110000</v>
      </c>
      <c r="G756" s="18">
        <v>1416.18</v>
      </c>
    </row>
    <row r="757" spans="1:8">
      <c r="A757" s="16">
        <v>41246</v>
      </c>
      <c r="B757" s="18">
        <v>1416.34</v>
      </c>
      <c r="C757" s="18">
        <v>1448</v>
      </c>
      <c r="D757" s="18">
        <v>1398.11</v>
      </c>
      <c r="E757" s="18">
        <v>1426.19</v>
      </c>
      <c r="F757" s="18">
        <v>3479625500</v>
      </c>
      <c r="G757" s="18">
        <v>1426.19</v>
      </c>
    </row>
    <row r="758" spans="1:8">
      <c r="A758" s="16">
        <v>41276</v>
      </c>
      <c r="B758" s="18">
        <v>1426.19</v>
      </c>
      <c r="C758" s="18">
        <v>1509.94</v>
      </c>
      <c r="D758" s="18">
        <v>1426.19</v>
      </c>
      <c r="E758" s="18">
        <v>1498.11</v>
      </c>
      <c r="F758" s="18">
        <v>3802304200</v>
      </c>
      <c r="G758" s="18">
        <v>1498.11</v>
      </c>
      <c r="H758" s="17">
        <f>MAX(G758:G769)</f>
        <v>1848.36</v>
      </c>
    </row>
    <row r="759" spans="1:8">
      <c r="A759" s="16">
        <v>41306</v>
      </c>
      <c r="B759" s="18">
        <v>1498.11</v>
      </c>
      <c r="C759" s="18">
        <v>1530.94</v>
      </c>
      <c r="D759" s="18">
        <v>1485.01</v>
      </c>
      <c r="E759" s="18">
        <v>1514.68</v>
      </c>
      <c r="F759" s="18">
        <v>3851884200</v>
      </c>
      <c r="G759" s="18">
        <v>1514.68</v>
      </c>
    </row>
    <row r="760" spans="1:8">
      <c r="A760" s="16">
        <v>41334</v>
      </c>
      <c r="B760" s="18">
        <v>1514.68</v>
      </c>
      <c r="C760" s="18">
        <v>1570.28</v>
      </c>
      <c r="D760" s="18">
        <v>1501.48</v>
      </c>
      <c r="E760" s="18">
        <v>1569.19</v>
      </c>
      <c r="F760" s="18">
        <v>3591577500</v>
      </c>
      <c r="G760" s="18">
        <v>1569.19</v>
      </c>
    </row>
    <row r="761" spans="1:8">
      <c r="A761" s="16">
        <v>41365</v>
      </c>
      <c r="B761" s="18">
        <v>1569.18</v>
      </c>
      <c r="C761" s="18">
        <v>1597.57</v>
      </c>
      <c r="D761" s="18">
        <v>1536.03</v>
      </c>
      <c r="E761" s="18">
        <v>1597.57</v>
      </c>
      <c r="F761" s="18">
        <v>3674685000</v>
      </c>
      <c r="G761" s="18">
        <v>1597.57</v>
      </c>
    </row>
    <row r="762" spans="1:8">
      <c r="A762" s="16">
        <v>41395</v>
      </c>
      <c r="B762" s="18">
        <v>1597.55</v>
      </c>
      <c r="C762" s="18">
        <v>1687.18</v>
      </c>
      <c r="D762" s="18">
        <v>1581.28</v>
      </c>
      <c r="E762" s="18">
        <v>1630.74</v>
      </c>
      <c r="F762" s="18">
        <v>3661220400</v>
      </c>
      <c r="G762" s="18">
        <v>1630.74</v>
      </c>
    </row>
    <row r="763" spans="1:8">
      <c r="A763" s="16">
        <v>41428</v>
      </c>
      <c r="B763" s="18">
        <v>1631.71</v>
      </c>
      <c r="C763" s="18">
        <v>1654.19</v>
      </c>
      <c r="D763" s="18">
        <v>1560.33</v>
      </c>
      <c r="E763" s="18">
        <v>1606.28</v>
      </c>
      <c r="F763" s="18">
        <v>3996199000</v>
      </c>
      <c r="G763" s="18">
        <v>1606.28</v>
      </c>
    </row>
    <row r="764" spans="1:8">
      <c r="A764" s="16">
        <v>41456</v>
      </c>
      <c r="B764" s="18">
        <v>1609.78</v>
      </c>
      <c r="C764" s="18">
        <v>1698.78</v>
      </c>
      <c r="D764" s="18">
        <v>1604.57</v>
      </c>
      <c r="E764" s="18">
        <v>1685.73</v>
      </c>
      <c r="F764" s="18">
        <v>3270645900</v>
      </c>
      <c r="G764" s="18">
        <v>1685.73</v>
      </c>
    </row>
    <row r="765" spans="1:8">
      <c r="A765" s="16">
        <v>41487</v>
      </c>
      <c r="B765" s="18">
        <v>1689.42</v>
      </c>
      <c r="C765" s="18">
        <v>1709.67</v>
      </c>
      <c r="D765" s="18">
        <v>1627.47</v>
      </c>
      <c r="E765" s="18">
        <v>1632.97</v>
      </c>
      <c r="F765" s="18">
        <v>3069868600</v>
      </c>
      <c r="G765" s="18">
        <v>1632.97</v>
      </c>
    </row>
    <row r="766" spans="1:8">
      <c r="A766" s="16">
        <v>41520</v>
      </c>
      <c r="B766" s="18">
        <v>1635.95</v>
      </c>
      <c r="C766" s="18">
        <v>1729.86</v>
      </c>
      <c r="D766" s="18">
        <v>1633.41</v>
      </c>
      <c r="E766" s="18">
        <v>1681.55</v>
      </c>
      <c r="F766" s="18">
        <v>3474152000</v>
      </c>
      <c r="G766" s="18">
        <v>1681.55</v>
      </c>
    </row>
    <row r="767" spans="1:8">
      <c r="A767" s="16">
        <v>41548</v>
      </c>
      <c r="B767" s="18">
        <v>1682.41</v>
      </c>
      <c r="C767" s="18">
        <v>1775.22</v>
      </c>
      <c r="D767" s="18">
        <v>1646.47</v>
      </c>
      <c r="E767" s="18">
        <v>1756.54</v>
      </c>
      <c r="F767" s="18">
        <v>3498866500</v>
      </c>
      <c r="G767" s="18">
        <v>1756.54</v>
      </c>
    </row>
    <row r="768" spans="1:8">
      <c r="A768" s="16">
        <v>41579</v>
      </c>
      <c r="B768" s="18">
        <v>1758.7</v>
      </c>
      <c r="C768" s="18">
        <v>1813.55</v>
      </c>
      <c r="D768" s="18">
        <v>1746.2</v>
      </c>
      <c r="E768" s="18">
        <v>1805.81</v>
      </c>
      <c r="F768" s="18">
        <v>3261324500</v>
      </c>
      <c r="G768" s="18">
        <v>1805.81</v>
      </c>
    </row>
    <row r="769" spans="1:11">
      <c r="A769" s="16">
        <v>41610</v>
      </c>
      <c r="B769" s="18">
        <v>1806.55</v>
      </c>
      <c r="C769" s="18">
        <v>1849.44</v>
      </c>
      <c r="D769" s="18">
        <v>1767.99</v>
      </c>
      <c r="E769" s="18">
        <v>1848.36</v>
      </c>
      <c r="F769" s="18">
        <v>3203412300</v>
      </c>
      <c r="G769" s="18">
        <v>1848.36</v>
      </c>
    </row>
    <row r="770" spans="1:11">
      <c r="A770" s="16">
        <v>41641</v>
      </c>
      <c r="B770" s="18">
        <v>1845.86</v>
      </c>
      <c r="C770" s="18">
        <v>1850.84</v>
      </c>
      <c r="D770" s="18">
        <v>1770.45</v>
      </c>
      <c r="E770" s="18">
        <v>1782.59</v>
      </c>
      <c r="F770" s="18">
        <v>3806266600</v>
      </c>
      <c r="G770" s="18">
        <v>1782.59</v>
      </c>
      <c r="H770" s="17">
        <f>MAX(G770:G780)</f>
        <v>2031.92</v>
      </c>
    </row>
    <row r="771" spans="1:11">
      <c r="A771" s="16">
        <v>41673</v>
      </c>
      <c r="B771" s="18">
        <v>1782.68</v>
      </c>
      <c r="C771" s="18">
        <v>1867.92</v>
      </c>
      <c r="D771" s="18">
        <v>1737.92</v>
      </c>
      <c r="E771" s="18">
        <v>1859.45</v>
      </c>
      <c r="F771" s="18">
        <v>3875949400</v>
      </c>
      <c r="G771" s="18">
        <v>1859.45</v>
      </c>
    </row>
    <row r="772" spans="1:11">
      <c r="A772" s="16">
        <v>41701</v>
      </c>
      <c r="B772" s="18">
        <v>1857.68</v>
      </c>
      <c r="C772" s="18">
        <v>1883.97</v>
      </c>
      <c r="D772" s="18">
        <v>1834.44</v>
      </c>
      <c r="E772" s="18">
        <v>1872.34</v>
      </c>
      <c r="F772" s="18">
        <v>3579015700</v>
      </c>
      <c r="G772" s="18">
        <v>1872.34</v>
      </c>
    </row>
    <row r="773" spans="1:11">
      <c r="A773" s="16">
        <v>41730</v>
      </c>
      <c r="B773" s="18">
        <v>1873.96</v>
      </c>
      <c r="C773" s="18">
        <v>1897.28</v>
      </c>
      <c r="D773" s="18">
        <v>1814.36</v>
      </c>
      <c r="E773" s="18">
        <v>1883.95</v>
      </c>
      <c r="F773" s="18">
        <v>3589287600</v>
      </c>
      <c r="G773" s="18">
        <v>1883.95</v>
      </c>
    </row>
    <row r="774" spans="1:11">
      <c r="A774" s="16">
        <v>41760</v>
      </c>
      <c r="B774" s="18">
        <v>1884.39</v>
      </c>
      <c r="C774" s="18">
        <v>1924.03</v>
      </c>
      <c r="D774" s="18">
        <v>1859.79</v>
      </c>
      <c r="E774" s="18">
        <v>1923.57</v>
      </c>
      <c r="F774" s="18">
        <v>3185100900</v>
      </c>
      <c r="G774" s="18">
        <v>1923.57</v>
      </c>
    </row>
    <row r="775" spans="1:11">
      <c r="A775" s="16">
        <v>41792</v>
      </c>
      <c r="B775" s="18">
        <v>1923.87</v>
      </c>
      <c r="C775" s="18">
        <v>1968.17</v>
      </c>
      <c r="D775" s="18">
        <v>1915.98</v>
      </c>
      <c r="E775" s="18">
        <v>1960.23</v>
      </c>
      <c r="F775" s="18">
        <v>3158130000</v>
      </c>
      <c r="G775" s="18">
        <v>1960.23</v>
      </c>
    </row>
    <row r="776" spans="1:11">
      <c r="A776" s="16">
        <v>41821</v>
      </c>
      <c r="B776" s="18">
        <v>1962.29</v>
      </c>
      <c r="C776" s="18">
        <v>1991.39</v>
      </c>
      <c r="D776" s="18">
        <v>1930.67</v>
      </c>
      <c r="E776" s="18">
        <v>1930.67</v>
      </c>
      <c r="F776" s="18">
        <v>3214440400</v>
      </c>
      <c r="G776" s="18">
        <v>1930.67</v>
      </c>
    </row>
    <row r="777" spans="1:11">
      <c r="A777" s="16">
        <v>41852</v>
      </c>
      <c r="B777" s="18">
        <v>1929.8</v>
      </c>
      <c r="C777" s="18">
        <v>2005.04</v>
      </c>
      <c r="D777" s="18">
        <v>1904.78</v>
      </c>
      <c r="E777" s="18">
        <v>2003.37</v>
      </c>
      <c r="F777" s="18">
        <v>2875718500</v>
      </c>
      <c r="G777" s="18">
        <v>2003.37</v>
      </c>
    </row>
    <row r="778" spans="1:11">
      <c r="A778" s="16">
        <v>41884</v>
      </c>
      <c r="B778" s="18">
        <v>2004.07</v>
      </c>
      <c r="C778" s="18">
        <v>2019.26</v>
      </c>
      <c r="D778" s="18">
        <v>1964.04</v>
      </c>
      <c r="E778" s="18">
        <v>1972.29</v>
      </c>
      <c r="F778" s="18">
        <v>3364623800</v>
      </c>
      <c r="G778" s="18">
        <v>1972.29</v>
      </c>
    </row>
    <row r="779" spans="1:11">
      <c r="A779" s="16">
        <v>41913</v>
      </c>
      <c r="B779" s="18">
        <v>1971.44</v>
      </c>
      <c r="C779" s="18">
        <v>2018.19</v>
      </c>
      <c r="D779" s="18">
        <v>1820.66</v>
      </c>
      <c r="E779" s="18">
        <v>2018.05</v>
      </c>
      <c r="F779" s="18">
        <v>4260310800</v>
      </c>
      <c r="G779" s="18">
        <v>2018.05</v>
      </c>
    </row>
    <row r="780" spans="1:11">
      <c r="A780" s="16">
        <v>41946</v>
      </c>
      <c r="B780" s="18">
        <v>2018.21</v>
      </c>
      <c r="C780" s="18">
        <v>2034.26</v>
      </c>
      <c r="D780" s="18">
        <v>2001.01</v>
      </c>
      <c r="E780" s="18">
        <v>2031.92</v>
      </c>
      <c r="F780" s="18">
        <v>4471324000</v>
      </c>
      <c r="G780" s="18">
        <v>2031.92</v>
      </c>
    </row>
    <row r="784" spans="1:11">
      <c r="J784" s="18">
        <v>1950</v>
      </c>
      <c r="K784" s="18">
        <v>20.43</v>
      </c>
    </row>
    <row r="785" spans="11:11">
      <c r="K785" s="18">
        <v>23.77</v>
      </c>
    </row>
    <row r="786" spans="11:11">
      <c r="K786" s="18">
        <v>26.57</v>
      </c>
    </row>
    <row r="787" spans="11:11">
      <c r="K787" s="18">
        <v>26.38</v>
      </c>
    </row>
    <row r="788" spans="11:11">
      <c r="K788" s="18">
        <v>35.979999999999997</v>
      </c>
    </row>
    <row r="789" spans="11:11">
      <c r="K789" s="18">
        <v>45.51</v>
      </c>
    </row>
    <row r="790" spans="11:11">
      <c r="K790" s="18">
        <v>49.39</v>
      </c>
    </row>
    <row r="791" spans="11:11">
      <c r="K791" s="18">
        <v>47.91</v>
      </c>
    </row>
    <row r="792" spans="11:11">
      <c r="K792" s="18">
        <v>55.21</v>
      </c>
    </row>
    <row r="793" spans="11:11">
      <c r="K793" s="18">
        <v>60.51</v>
      </c>
    </row>
    <row r="794" spans="11:11">
      <c r="K794" s="18">
        <v>58.11</v>
      </c>
    </row>
    <row r="795" spans="11:11">
      <c r="K795" s="18">
        <v>71.55</v>
      </c>
    </row>
    <row r="796" spans="11:11">
      <c r="K796" s="18">
        <v>69.959999999999994</v>
      </c>
    </row>
    <row r="797" spans="11:11">
      <c r="K797" s="18">
        <v>75.02</v>
      </c>
    </row>
    <row r="798" spans="11:11">
      <c r="K798" s="18">
        <v>84.86</v>
      </c>
    </row>
    <row r="799" spans="11:11">
      <c r="K799" s="18">
        <v>92.43</v>
      </c>
    </row>
    <row r="800" spans="11:11">
      <c r="K800" s="18">
        <v>92.88</v>
      </c>
    </row>
    <row r="801" spans="11:11">
      <c r="K801" s="18">
        <v>96.71</v>
      </c>
    </row>
    <row r="802" spans="11:11">
      <c r="K802" s="18">
        <v>108.37</v>
      </c>
    </row>
    <row r="803" spans="11:11">
      <c r="K803" s="18">
        <v>103.69</v>
      </c>
    </row>
    <row r="804" spans="11:11">
      <c r="K804" s="18">
        <v>92.15</v>
      </c>
    </row>
    <row r="805" spans="11:11">
      <c r="K805" s="18">
        <v>103.95</v>
      </c>
    </row>
    <row r="806" spans="11:11">
      <c r="K806" s="18">
        <v>118.05</v>
      </c>
    </row>
    <row r="807" spans="11:11">
      <c r="K807" s="18">
        <v>116.03</v>
      </c>
    </row>
    <row r="808" spans="11:11">
      <c r="K808" s="18">
        <v>96.57</v>
      </c>
    </row>
    <row r="809" spans="11:11">
      <c r="K809" s="18">
        <v>95.19</v>
      </c>
    </row>
    <row r="810" spans="11:11">
      <c r="K810" s="18">
        <v>107.46</v>
      </c>
    </row>
    <row r="811" spans="11:11">
      <c r="K811" s="18">
        <v>102.03</v>
      </c>
    </row>
    <row r="812" spans="11:11">
      <c r="K812" s="18">
        <v>103.29</v>
      </c>
    </row>
    <row r="813" spans="11:11">
      <c r="K813" s="18">
        <v>109.32</v>
      </c>
    </row>
    <row r="814" spans="11:11">
      <c r="K814" s="18">
        <v>140.52000000000001</v>
      </c>
    </row>
    <row r="815" spans="11:11">
      <c r="K815" s="18">
        <v>136</v>
      </c>
    </row>
    <row r="816" spans="11:11">
      <c r="K816" s="18">
        <v>140.63999999999999</v>
      </c>
    </row>
    <row r="817" spans="11:11">
      <c r="K817" s="18">
        <v>167.64</v>
      </c>
    </row>
    <row r="818" spans="11:11">
      <c r="K818" s="18">
        <v>167.24</v>
      </c>
    </row>
    <row r="819" spans="11:11">
      <c r="K819" s="18">
        <v>211.28</v>
      </c>
    </row>
    <row r="820" spans="11:11">
      <c r="K820" s="18">
        <v>252.93</v>
      </c>
    </row>
    <row r="821" spans="11:11">
      <c r="K821" s="18">
        <v>329.8</v>
      </c>
    </row>
    <row r="822" spans="11:11">
      <c r="K822" s="18">
        <v>278.97000000000003</v>
      </c>
    </row>
    <row r="823" spans="11:11">
      <c r="K823" s="18">
        <v>353.4</v>
      </c>
    </row>
    <row r="824" spans="11:11">
      <c r="K824" s="18">
        <v>361.23</v>
      </c>
    </row>
    <row r="825" spans="11:11">
      <c r="K825" s="18">
        <v>417.09</v>
      </c>
    </row>
    <row r="826" spans="11:11">
      <c r="K826" s="18">
        <v>435.71</v>
      </c>
    </row>
    <row r="827" spans="11:11">
      <c r="K827" s="18">
        <v>467.83</v>
      </c>
    </row>
    <row r="828" spans="11:11">
      <c r="K828" s="18">
        <v>481.61</v>
      </c>
    </row>
    <row r="829" spans="11:11">
      <c r="K829" s="18">
        <v>615.92999999999995</v>
      </c>
    </row>
    <row r="830" spans="11:11">
      <c r="K830" s="18">
        <v>757.02</v>
      </c>
    </row>
    <row r="831" spans="11:11">
      <c r="K831" s="18">
        <v>970.43</v>
      </c>
    </row>
    <row r="832" spans="11:11">
      <c r="K832" s="18">
        <v>1229.23</v>
      </c>
    </row>
    <row r="833" spans="11:11">
      <c r="K833" s="18">
        <v>1469.25</v>
      </c>
    </row>
    <row r="834" spans="11:11">
      <c r="K834" s="18">
        <v>1517.68</v>
      </c>
    </row>
    <row r="835" spans="11:11">
      <c r="K835" s="18">
        <v>1366.01</v>
      </c>
    </row>
    <row r="836" spans="11:11">
      <c r="K836" s="18">
        <v>1147.3900000000001</v>
      </c>
    </row>
    <row r="837" spans="11:11">
      <c r="K837" s="18">
        <v>1111.92</v>
      </c>
    </row>
    <row r="838" spans="11:11">
      <c r="K838" s="18">
        <v>1211.92</v>
      </c>
    </row>
    <row r="839" spans="11:11">
      <c r="K839" s="18">
        <v>1249.48</v>
      </c>
    </row>
    <row r="840" spans="11:11">
      <c r="K840" s="18">
        <v>1418.3</v>
      </c>
    </row>
    <row r="841" spans="11:11">
      <c r="K841" s="18">
        <v>1549.38</v>
      </c>
    </row>
    <row r="842" spans="11:11">
      <c r="K842" s="18">
        <v>1400.38</v>
      </c>
    </row>
    <row r="843" spans="11:11">
      <c r="K843" s="18">
        <v>1115.0999999999999</v>
      </c>
    </row>
    <row r="844" spans="11:11">
      <c r="K844" s="18">
        <v>1257.6400000000001</v>
      </c>
    </row>
    <row r="845" spans="11:11">
      <c r="K845" s="18">
        <v>1363.61</v>
      </c>
    </row>
    <row r="846" spans="11:11">
      <c r="K846" s="18">
        <v>1440.67</v>
      </c>
    </row>
    <row r="847" spans="11:11">
      <c r="K847" s="18">
        <v>1848.36</v>
      </c>
    </row>
    <row r="848" spans="11:11">
      <c r="K848" s="18">
        <v>2031.92</v>
      </c>
    </row>
  </sheetData>
  <sortState ref="A2:I847">
    <sortCondition ref="A2:A847"/>
  </sortState>
  <dataConsolidate/>
  <hyperlinks>
    <hyperlink ref="I1"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P103"/>
  <sheetViews>
    <sheetView workbookViewId="0">
      <selection activeCell="P3" sqref="P3"/>
    </sheetView>
  </sheetViews>
  <sheetFormatPr defaultRowHeight="15"/>
  <sheetData>
    <row r="1" spans="1:16">
      <c r="A1" s="175" t="s">
        <v>404</v>
      </c>
      <c r="B1" s="176"/>
      <c r="C1" s="176"/>
      <c r="D1" s="176"/>
      <c r="E1" s="176"/>
      <c r="F1" s="176"/>
      <c r="G1" s="176"/>
      <c r="H1" s="176"/>
      <c r="I1" s="176"/>
      <c r="J1" s="176"/>
      <c r="K1" s="176"/>
      <c r="L1" s="176"/>
      <c r="M1" s="176"/>
      <c r="N1" s="176"/>
      <c r="P1" s="18" t="s">
        <v>738</v>
      </c>
    </row>
    <row r="2" spans="1:16" ht="15.75" thickBot="1">
      <c r="A2" s="72" t="s">
        <v>405</v>
      </c>
      <c r="B2" s="72" t="s">
        <v>406</v>
      </c>
      <c r="C2" s="72" t="s">
        <v>407</v>
      </c>
      <c r="D2" s="72" t="s">
        <v>408</v>
      </c>
      <c r="E2" s="72" t="s">
        <v>409</v>
      </c>
      <c r="F2" s="72" t="s">
        <v>410</v>
      </c>
      <c r="G2" s="72" t="s">
        <v>411</v>
      </c>
      <c r="H2" s="72" t="s">
        <v>412</v>
      </c>
      <c r="I2" s="72" t="s">
        <v>413</v>
      </c>
      <c r="J2" s="72" t="s">
        <v>414</v>
      </c>
      <c r="K2" s="72" t="s">
        <v>415</v>
      </c>
      <c r="L2" s="72" t="s">
        <v>416</v>
      </c>
      <c r="M2" s="72" t="s">
        <v>417</v>
      </c>
      <c r="N2" s="72" t="s">
        <v>418</v>
      </c>
    </row>
    <row r="3" spans="1:16" ht="15.75" thickBot="1">
      <c r="A3" s="73">
        <v>1914</v>
      </c>
      <c r="B3" s="74">
        <v>2.0400000000000001E-2</v>
      </c>
      <c r="C3" s="74">
        <v>1.0200000000000001E-2</v>
      </c>
      <c r="D3" s="74">
        <v>1.0200000000000001E-2</v>
      </c>
      <c r="E3" s="74">
        <v>0</v>
      </c>
      <c r="F3" s="74">
        <v>2.06E-2</v>
      </c>
      <c r="G3" s="74">
        <v>1.0200000000000001E-2</v>
      </c>
      <c r="H3" s="74">
        <v>1.01E-2</v>
      </c>
      <c r="I3" s="74">
        <v>3.0300000000000001E-2</v>
      </c>
      <c r="J3" s="74">
        <v>0.02</v>
      </c>
      <c r="K3" s="74">
        <v>0.01</v>
      </c>
      <c r="L3" s="74">
        <v>9.9000000000000008E-3</v>
      </c>
      <c r="M3" s="74">
        <v>0.01</v>
      </c>
      <c r="N3" s="74">
        <v>1.35E-2</v>
      </c>
    </row>
    <row r="4" spans="1:16" ht="15.75" thickBot="1">
      <c r="A4" s="75">
        <v>1915</v>
      </c>
      <c r="B4" s="76">
        <v>0.01</v>
      </c>
      <c r="C4" s="76">
        <v>1.01E-2</v>
      </c>
      <c r="D4" s="76">
        <v>0</v>
      </c>
      <c r="E4" s="76">
        <v>2.0400000000000001E-2</v>
      </c>
      <c r="F4" s="76">
        <v>2.0199999999999999E-2</v>
      </c>
      <c r="G4" s="76">
        <v>2.0199999999999999E-2</v>
      </c>
      <c r="H4" s="76">
        <v>0.01</v>
      </c>
      <c r="I4" s="76">
        <v>-9.7999999999999997E-3</v>
      </c>
      <c r="J4" s="76">
        <v>-9.7999999999999997E-3</v>
      </c>
      <c r="K4" s="76">
        <v>9.9000000000000008E-3</v>
      </c>
      <c r="L4" s="76">
        <v>9.7999999999999997E-3</v>
      </c>
      <c r="M4" s="76">
        <v>1.9800000000000002E-2</v>
      </c>
      <c r="N4" s="76">
        <v>9.1999999999999998E-3</v>
      </c>
    </row>
    <row r="5" spans="1:16" ht="15.75" thickBot="1">
      <c r="A5" s="73">
        <v>1916</v>
      </c>
      <c r="B5" s="74">
        <v>2.9700000000000001E-2</v>
      </c>
      <c r="C5" s="74">
        <v>0.04</v>
      </c>
      <c r="D5" s="74">
        <v>6.0600000000000001E-2</v>
      </c>
      <c r="E5" s="74">
        <v>0.06</v>
      </c>
      <c r="F5" s="74">
        <v>5.9400000000000001E-2</v>
      </c>
      <c r="G5" s="74">
        <v>6.93E-2</v>
      </c>
      <c r="H5" s="74">
        <v>6.93E-2</v>
      </c>
      <c r="I5" s="74">
        <v>7.9200000000000007E-2</v>
      </c>
      <c r="J5" s="74">
        <v>9.9000000000000005E-2</v>
      </c>
      <c r="K5" s="74">
        <v>0.10780000000000001</v>
      </c>
      <c r="L5" s="74">
        <v>0.11650000000000001</v>
      </c>
      <c r="M5" s="74">
        <v>0.12620000000000001</v>
      </c>
      <c r="N5" s="74">
        <v>7.6399999999999996E-2</v>
      </c>
    </row>
    <row r="6" spans="1:16" ht="15.75" thickBot="1">
      <c r="A6" s="75">
        <v>1917</v>
      </c>
      <c r="B6" s="76">
        <v>0.125</v>
      </c>
      <c r="C6" s="76">
        <v>0.15379999999999999</v>
      </c>
      <c r="D6" s="76">
        <v>0.1429</v>
      </c>
      <c r="E6" s="76">
        <v>0.18870000000000001</v>
      </c>
      <c r="F6" s="76">
        <v>0.1963</v>
      </c>
      <c r="G6" s="76">
        <v>0.20369999999999999</v>
      </c>
      <c r="H6" s="76">
        <v>0.1852</v>
      </c>
      <c r="I6" s="76">
        <v>0.19270000000000001</v>
      </c>
      <c r="J6" s="76">
        <v>0.19819999999999999</v>
      </c>
      <c r="K6" s="76">
        <v>0.19470000000000001</v>
      </c>
      <c r="L6" s="76">
        <v>0.1739</v>
      </c>
      <c r="M6" s="76">
        <v>0.18099999999999999</v>
      </c>
      <c r="N6" s="76">
        <v>0.17799999999999999</v>
      </c>
    </row>
    <row r="7" spans="1:16" ht="15.75" thickBot="1">
      <c r="A7" s="73">
        <v>1918</v>
      </c>
      <c r="B7" s="74">
        <v>0.1966</v>
      </c>
      <c r="C7" s="74">
        <v>0.17499999999999999</v>
      </c>
      <c r="D7" s="74">
        <v>0.16669999999999999</v>
      </c>
      <c r="E7" s="74">
        <v>0.127</v>
      </c>
      <c r="F7" s="74">
        <v>0.1328</v>
      </c>
      <c r="G7" s="74">
        <v>0.1308</v>
      </c>
      <c r="H7" s="74">
        <v>0.1797</v>
      </c>
      <c r="I7" s="74">
        <v>0.18459999999999999</v>
      </c>
      <c r="J7" s="74">
        <v>0.18049999999999999</v>
      </c>
      <c r="K7" s="74">
        <v>0.1852</v>
      </c>
      <c r="L7" s="74">
        <v>0.2074</v>
      </c>
      <c r="M7" s="74">
        <v>0.2044</v>
      </c>
      <c r="N7" s="74">
        <v>0.1726</v>
      </c>
    </row>
    <row r="8" spans="1:16" ht="15.75" thickBot="1">
      <c r="A8" s="75">
        <v>1919</v>
      </c>
      <c r="B8" s="76">
        <v>0.17860000000000001</v>
      </c>
      <c r="C8" s="76">
        <v>0.1489</v>
      </c>
      <c r="D8" s="76">
        <v>0.1714</v>
      </c>
      <c r="E8" s="76">
        <v>0.17610000000000001</v>
      </c>
      <c r="F8" s="76">
        <v>0.16550000000000001</v>
      </c>
      <c r="G8" s="76">
        <v>0.1497</v>
      </c>
      <c r="H8" s="76">
        <v>0.15229999999999999</v>
      </c>
      <c r="I8" s="76">
        <v>0.14940000000000001</v>
      </c>
      <c r="J8" s="76">
        <v>0.1338</v>
      </c>
      <c r="K8" s="76">
        <v>0.1313</v>
      </c>
      <c r="L8" s="76">
        <v>0.13500000000000001</v>
      </c>
      <c r="M8" s="76">
        <v>0.14549999999999999</v>
      </c>
      <c r="N8" s="76">
        <v>0.15310000000000001</v>
      </c>
    </row>
    <row r="9" spans="1:16" ht="15.75" thickBot="1">
      <c r="A9" s="73">
        <v>1920</v>
      </c>
      <c r="B9" s="74">
        <v>0.16969999999999999</v>
      </c>
      <c r="C9" s="74">
        <v>0.20369999999999999</v>
      </c>
      <c r="D9" s="74">
        <v>0.20119999999999999</v>
      </c>
      <c r="E9" s="74">
        <v>0.21560000000000001</v>
      </c>
      <c r="F9" s="74">
        <v>0.21890000000000001</v>
      </c>
      <c r="G9" s="74">
        <v>0.23669999999999999</v>
      </c>
      <c r="H9" s="74">
        <v>0.19539999999999999</v>
      </c>
      <c r="I9" s="74">
        <v>0.1469</v>
      </c>
      <c r="J9" s="74">
        <v>0.1236</v>
      </c>
      <c r="K9" s="74">
        <v>9.9400000000000002E-2</v>
      </c>
      <c r="L9" s="74">
        <v>7.0300000000000001E-2</v>
      </c>
      <c r="M9" s="74">
        <v>2.6499999999999999E-2</v>
      </c>
      <c r="N9" s="74">
        <v>0.159</v>
      </c>
    </row>
    <row r="10" spans="1:16" ht="15.75" thickBot="1">
      <c r="A10" s="75">
        <v>1921</v>
      </c>
      <c r="B10" s="76">
        <v>-1.55E-2</v>
      </c>
      <c r="C10" s="76">
        <v>-5.6399999999999999E-2</v>
      </c>
      <c r="D10" s="76">
        <v>-7.1099999999999997E-2</v>
      </c>
      <c r="E10" s="76">
        <v>-0.1084</v>
      </c>
      <c r="F10" s="76">
        <v>-0.14080000000000001</v>
      </c>
      <c r="G10" s="76">
        <v>-0.15790000000000001</v>
      </c>
      <c r="H10" s="76">
        <v>-0.14899999999999999</v>
      </c>
      <c r="I10" s="76">
        <v>-0.12809999999999999</v>
      </c>
      <c r="J10" s="76">
        <v>-0.125</v>
      </c>
      <c r="K10" s="76">
        <v>-0.1206</v>
      </c>
      <c r="L10" s="76">
        <v>-0.1212</v>
      </c>
      <c r="M10" s="76">
        <v>-0.1082</v>
      </c>
      <c r="N10" s="76">
        <v>-0.1085</v>
      </c>
    </row>
    <row r="11" spans="1:16" ht="15.75" thickBot="1">
      <c r="A11" s="73">
        <v>1922</v>
      </c>
      <c r="B11" s="74">
        <v>-0.1105</v>
      </c>
      <c r="C11" s="74">
        <v>-8.1500000000000003E-2</v>
      </c>
      <c r="D11" s="74">
        <v>-8.7400000000000005E-2</v>
      </c>
      <c r="E11" s="74">
        <v>-7.7299999999999994E-2</v>
      </c>
      <c r="F11" s="74">
        <v>-5.6500000000000002E-2</v>
      </c>
      <c r="G11" s="74">
        <v>-5.11E-2</v>
      </c>
      <c r="H11" s="74">
        <v>-5.0799999999999998E-2</v>
      </c>
      <c r="I11" s="74">
        <v>-6.2100000000000002E-2</v>
      </c>
      <c r="J11" s="74">
        <v>-5.1400000000000001E-2</v>
      </c>
      <c r="K11" s="74">
        <v>-4.5699999999999998E-2</v>
      </c>
      <c r="L11" s="74">
        <v>-3.4500000000000003E-2</v>
      </c>
      <c r="M11" s="74">
        <v>-2.3099999999999999E-2</v>
      </c>
      <c r="N11" s="74">
        <v>-6.0999999999999999E-2</v>
      </c>
    </row>
    <row r="12" spans="1:16" ht="15.75" thickBot="1">
      <c r="A12" s="75">
        <v>1923</v>
      </c>
      <c r="B12" s="76">
        <v>-5.8999999999999999E-3</v>
      </c>
      <c r="C12" s="76">
        <v>-5.8999999999999999E-3</v>
      </c>
      <c r="D12" s="76">
        <v>6.0000000000000001E-3</v>
      </c>
      <c r="E12" s="76">
        <v>1.2E-2</v>
      </c>
      <c r="F12" s="76">
        <v>1.2E-2</v>
      </c>
      <c r="G12" s="76">
        <v>1.7999999999999999E-2</v>
      </c>
      <c r="H12" s="76">
        <v>2.3800000000000002E-2</v>
      </c>
      <c r="I12" s="76">
        <v>3.0099999999999998E-2</v>
      </c>
      <c r="J12" s="76">
        <v>3.61E-2</v>
      </c>
      <c r="K12" s="76">
        <v>3.5900000000000001E-2</v>
      </c>
      <c r="L12" s="76">
        <v>2.98E-2</v>
      </c>
      <c r="M12" s="76">
        <v>2.3699999999999999E-2</v>
      </c>
      <c r="N12" s="76">
        <v>1.7999999999999999E-2</v>
      </c>
    </row>
    <row r="13" spans="1:16" ht="15.75" thickBot="1">
      <c r="A13" s="73">
        <v>1924</v>
      </c>
      <c r="B13" s="74">
        <v>2.98E-2</v>
      </c>
      <c r="C13" s="74">
        <v>2.3800000000000002E-2</v>
      </c>
      <c r="D13" s="74">
        <v>1.7899999999999999E-2</v>
      </c>
      <c r="E13" s="74">
        <v>5.8999999999999999E-3</v>
      </c>
      <c r="F13" s="74">
        <v>5.8999999999999999E-3</v>
      </c>
      <c r="G13" s="74">
        <v>0</v>
      </c>
      <c r="H13" s="74">
        <v>-5.7999999999999996E-3</v>
      </c>
      <c r="I13" s="74">
        <v>-5.7999999999999996E-3</v>
      </c>
      <c r="J13" s="74">
        <v>-5.7999999999999996E-3</v>
      </c>
      <c r="K13" s="74">
        <v>-5.7999999999999996E-3</v>
      </c>
      <c r="L13" s="74">
        <v>-5.7999999999999996E-3</v>
      </c>
      <c r="M13" s="74">
        <v>0</v>
      </c>
      <c r="N13" s="74">
        <v>4.4999999999999997E-3</v>
      </c>
    </row>
    <row r="14" spans="1:16" ht="15.75" thickBot="1">
      <c r="A14" s="75">
        <v>1925</v>
      </c>
      <c r="B14" s="76">
        <v>0</v>
      </c>
      <c r="C14" s="76">
        <v>0</v>
      </c>
      <c r="D14" s="76">
        <v>1.17E-2</v>
      </c>
      <c r="E14" s="76">
        <v>1.18E-2</v>
      </c>
      <c r="F14" s="76">
        <v>1.7600000000000001E-2</v>
      </c>
      <c r="G14" s="76">
        <v>2.9399999999999999E-2</v>
      </c>
      <c r="H14" s="76">
        <v>3.5099999999999999E-2</v>
      </c>
      <c r="I14" s="76">
        <v>4.1200000000000001E-2</v>
      </c>
      <c r="J14" s="76">
        <v>3.5099999999999999E-2</v>
      </c>
      <c r="K14" s="76">
        <v>2.9100000000000001E-2</v>
      </c>
      <c r="L14" s="76">
        <v>4.65E-2</v>
      </c>
      <c r="M14" s="76">
        <v>3.4700000000000002E-2</v>
      </c>
      <c r="N14" s="76">
        <v>2.4400000000000002E-2</v>
      </c>
    </row>
    <row r="15" spans="1:16" ht="15.75" thickBot="1">
      <c r="A15" s="73">
        <v>1926</v>
      </c>
      <c r="B15" s="74">
        <v>3.4700000000000002E-2</v>
      </c>
      <c r="C15" s="74">
        <v>4.07E-2</v>
      </c>
      <c r="D15" s="74">
        <v>2.8899999999999999E-2</v>
      </c>
      <c r="E15" s="74">
        <v>4.07E-2</v>
      </c>
      <c r="F15" s="74">
        <v>2.8899999999999999E-2</v>
      </c>
      <c r="G15" s="74">
        <v>1.14E-2</v>
      </c>
      <c r="H15" s="74">
        <v>-1.1299999999999999E-2</v>
      </c>
      <c r="I15" s="74">
        <v>-1.6899999999999998E-2</v>
      </c>
      <c r="J15" s="74">
        <v>-1.1299999999999999E-2</v>
      </c>
      <c r="K15" s="74">
        <v>-5.5999999999999999E-3</v>
      </c>
      <c r="L15" s="74">
        <v>-1.67E-2</v>
      </c>
      <c r="M15" s="74">
        <v>-1.12E-2</v>
      </c>
      <c r="N15" s="74">
        <v>9.4000000000000004E-3</v>
      </c>
    </row>
    <row r="16" spans="1:16" ht="15.75" thickBot="1">
      <c r="A16" s="75">
        <v>1927</v>
      </c>
      <c r="B16" s="76">
        <v>-2.23E-2</v>
      </c>
      <c r="C16" s="76">
        <v>-2.7900000000000001E-2</v>
      </c>
      <c r="D16" s="76">
        <v>-2.81E-2</v>
      </c>
      <c r="E16" s="76">
        <v>-3.3500000000000002E-2</v>
      </c>
      <c r="F16" s="76">
        <v>-2.2499999999999999E-2</v>
      </c>
      <c r="G16" s="76">
        <v>-5.5999999999999999E-3</v>
      </c>
      <c r="H16" s="76">
        <v>-1.14E-2</v>
      </c>
      <c r="I16" s="76">
        <v>-1.15E-2</v>
      </c>
      <c r="J16" s="76">
        <v>-1.14E-2</v>
      </c>
      <c r="K16" s="76">
        <v>-1.14E-2</v>
      </c>
      <c r="L16" s="76">
        <v>-2.2599999999999999E-2</v>
      </c>
      <c r="M16" s="76">
        <v>-2.2599999999999999E-2</v>
      </c>
      <c r="N16" s="76">
        <v>-1.9199999999999998E-2</v>
      </c>
    </row>
    <row r="17" spans="1:14" ht="15.75" thickBot="1">
      <c r="A17" s="73">
        <v>1928</v>
      </c>
      <c r="B17" s="74">
        <v>-1.14E-2</v>
      </c>
      <c r="C17" s="74">
        <v>-1.72E-2</v>
      </c>
      <c r="D17" s="74">
        <v>-1.1599999999999999E-2</v>
      </c>
      <c r="E17" s="74">
        <v>-1.1599999999999999E-2</v>
      </c>
      <c r="F17" s="74">
        <v>-1.15E-2</v>
      </c>
      <c r="G17" s="74">
        <v>-2.8400000000000002E-2</v>
      </c>
      <c r="H17" s="74">
        <v>-1.1599999999999999E-2</v>
      </c>
      <c r="I17" s="74">
        <v>-5.7999999999999996E-3</v>
      </c>
      <c r="J17" s="74">
        <v>0</v>
      </c>
      <c r="K17" s="74">
        <v>-1.15E-2</v>
      </c>
      <c r="L17" s="74">
        <v>-5.7999999999999996E-3</v>
      </c>
      <c r="M17" s="74">
        <v>-1.1599999999999999E-2</v>
      </c>
      <c r="N17" s="74">
        <v>-1.15E-2</v>
      </c>
    </row>
    <row r="18" spans="1:14" ht="15.75" thickBot="1">
      <c r="A18" s="75">
        <v>1929</v>
      </c>
      <c r="B18" s="76">
        <v>-1.1599999999999999E-2</v>
      </c>
      <c r="C18" s="76">
        <v>0</v>
      </c>
      <c r="D18" s="76">
        <v>-5.7999999999999996E-3</v>
      </c>
      <c r="E18" s="76">
        <v>-1.17E-2</v>
      </c>
      <c r="F18" s="76">
        <v>-1.1599999999999999E-2</v>
      </c>
      <c r="G18" s="76">
        <v>0</v>
      </c>
      <c r="H18" s="76">
        <v>1.17E-2</v>
      </c>
      <c r="I18" s="76">
        <v>1.17E-2</v>
      </c>
      <c r="J18" s="76">
        <v>0</v>
      </c>
      <c r="K18" s="76">
        <v>5.7999999999999996E-3</v>
      </c>
      <c r="L18" s="76">
        <v>5.7999999999999996E-3</v>
      </c>
      <c r="M18" s="76">
        <v>5.7999999999999996E-3</v>
      </c>
      <c r="N18" s="76">
        <v>0</v>
      </c>
    </row>
    <row r="19" spans="1:14" ht="15.75" thickBot="1">
      <c r="A19" s="73">
        <v>1930</v>
      </c>
      <c r="B19" s="74">
        <v>0</v>
      </c>
      <c r="C19" s="74">
        <v>-5.7999999999999996E-3</v>
      </c>
      <c r="D19" s="74">
        <v>-5.8999999999999999E-3</v>
      </c>
      <c r="E19" s="74">
        <v>5.8999999999999999E-3</v>
      </c>
      <c r="F19" s="74">
        <v>-5.8999999999999999E-3</v>
      </c>
      <c r="G19" s="74">
        <v>-1.7500000000000002E-2</v>
      </c>
      <c r="H19" s="74">
        <v>-4.0500000000000001E-2</v>
      </c>
      <c r="I19" s="74">
        <v>-4.6199999999999998E-2</v>
      </c>
      <c r="J19" s="74">
        <v>-4.0500000000000001E-2</v>
      </c>
      <c r="K19" s="74">
        <v>-4.6199999999999998E-2</v>
      </c>
      <c r="L19" s="74">
        <v>-5.1999999999999998E-2</v>
      </c>
      <c r="M19" s="74">
        <v>-6.4000000000000001E-2</v>
      </c>
      <c r="N19" s="74">
        <v>-2.6599999999999999E-2</v>
      </c>
    </row>
    <row r="20" spans="1:14" ht="15.75" thickBot="1">
      <c r="A20" s="75">
        <v>1931</v>
      </c>
      <c r="B20" s="76">
        <v>-7.0199999999999999E-2</v>
      </c>
      <c r="C20" s="76">
        <v>-7.6499999999999999E-2</v>
      </c>
      <c r="D20" s="76">
        <v>-7.6899999999999996E-2</v>
      </c>
      <c r="E20" s="76">
        <v>-8.8200000000000001E-2</v>
      </c>
      <c r="F20" s="76">
        <v>-9.4700000000000006E-2</v>
      </c>
      <c r="G20" s="76">
        <v>-0.1012</v>
      </c>
      <c r="H20" s="76">
        <v>-9.0399999999999994E-2</v>
      </c>
      <c r="I20" s="76">
        <v>-8.48E-2</v>
      </c>
      <c r="J20" s="76">
        <v>-9.64E-2</v>
      </c>
      <c r="K20" s="76">
        <v>-9.7000000000000003E-2</v>
      </c>
      <c r="L20" s="76">
        <v>-0.1037</v>
      </c>
      <c r="M20" s="76">
        <v>-9.3200000000000005E-2</v>
      </c>
      <c r="N20" s="76">
        <v>-8.9399999999999993E-2</v>
      </c>
    </row>
    <row r="21" spans="1:14" ht="15.75" thickBot="1">
      <c r="A21" s="73">
        <v>1932</v>
      </c>
      <c r="B21" s="74">
        <v>-0.10059999999999999</v>
      </c>
      <c r="C21" s="74">
        <v>-0.1019</v>
      </c>
      <c r="D21" s="74">
        <v>-0.1026</v>
      </c>
      <c r="E21" s="74">
        <v>-0.1032</v>
      </c>
      <c r="F21" s="74">
        <v>-0.1046</v>
      </c>
      <c r="G21" s="74">
        <v>-9.9299999999999999E-2</v>
      </c>
      <c r="H21" s="74">
        <v>-9.9299999999999999E-2</v>
      </c>
      <c r="I21" s="74">
        <v>-0.106</v>
      </c>
      <c r="J21" s="74">
        <v>-0.1067</v>
      </c>
      <c r="K21" s="74">
        <v>-0.1074</v>
      </c>
      <c r="L21" s="74">
        <v>-0.10199999999999999</v>
      </c>
      <c r="M21" s="74">
        <v>-0.1027</v>
      </c>
      <c r="N21" s="74">
        <v>-0.10299999999999999</v>
      </c>
    </row>
    <row r="22" spans="1:14" ht="15.75" thickBot="1">
      <c r="A22" s="75">
        <v>1933</v>
      </c>
      <c r="B22" s="76">
        <v>-9.7900000000000001E-2</v>
      </c>
      <c r="C22" s="76">
        <v>-9.9299999999999999E-2</v>
      </c>
      <c r="D22" s="76">
        <v>-0.1</v>
      </c>
      <c r="E22" s="76">
        <v>-9.35E-2</v>
      </c>
      <c r="F22" s="76">
        <v>-8.0299999999999996E-2</v>
      </c>
      <c r="G22" s="76">
        <v>-6.6199999999999995E-2</v>
      </c>
      <c r="H22" s="76">
        <v>-3.6799999999999999E-2</v>
      </c>
      <c r="I22" s="76">
        <v>-2.2200000000000001E-2</v>
      </c>
      <c r="J22" s="76">
        <v>-1.49E-2</v>
      </c>
      <c r="K22" s="76">
        <v>-7.4999999999999997E-3</v>
      </c>
      <c r="L22" s="76">
        <v>0</v>
      </c>
      <c r="M22" s="76">
        <v>7.6E-3</v>
      </c>
      <c r="N22" s="76">
        <v>-5.0900000000000001E-2</v>
      </c>
    </row>
    <row r="23" spans="1:14" ht="15.75" thickBot="1">
      <c r="A23" s="73">
        <v>1934</v>
      </c>
      <c r="B23" s="74">
        <v>2.3300000000000001E-2</v>
      </c>
      <c r="C23" s="74">
        <v>4.7199999999999999E-2</v>
      </c>
      <c r="D23" s="74">
        <v>5.5599999999999997E-2</v>
      </c>
      <c r="E23" s="74">
        <v>5.5599999999999997E-2</v>
      </c>
      <c r="F23" s="74">
        <v>5.5599999999999997E-2</v>
      </c>
      <c r="G23" s="74">
        <v>5.5100000000000003E-2</v>
      </c>
      <c r="H23" s="74">
        <v>2.29E-2</v>
      </c>
      <c r="I23" s="74">
        <v>1.52E-2</v>
      </c>
      <c r="J23" s="74">
        <v>3.0300000000000001E-2</v>
      </c>
      <c r="K23" s="74">
        <v>2.2700000000000001E-2</v>
      </c>
      <c r="L23" s="74">
        <v>2.2700000000000001E-2</v>
      </c>
      <c r="M23" s="74">
        <v>1.52E-2</v>
      </c>
      <c r="N23" s="74">
        <v>3.5099999999999999E-2</v>
      </c>
    </row>
    <row r="24" spans="1:14" ht="15.75" thickBot="1">
      <c r="A24" s="75">
        <v>1935</v>
      </c>
      <c r="B24" s="76">
        <v>3.0300000000000001E-2</v>
      </c>
      <c r="C24" s="76">
        <v>3.0099999999999998E-2</v>
      </c>
      <c r="D24" s="76">
        <v>3.0099999999999998E-2</v>
      </c>
      <c r="E24" s="76">
        <v>3.7600000000000001E-2</v>
      </c>
      <c r="F24" s="76">
        <v>3.7600000000000001E-2</v>
      </c>
      <c r="G24" s="76">
        <v>2.24E-2</v>
      </c>
      <c r="H24" s="76">
        <v>2.24E-2</v>
      </c>
      <c r="I24" s="76">
        <v>2.24E-2</v>
      </c>
      <c r="J24" s="76">
        <v>7.4000000000000003E-3</v>
      </c>
      <c r="K24" s="76">
        <v>1.4800000000000001E-2</v>
      </c>
      <c r="L24" s="76">
        <v>2.2200000000000001E-2</v>
      </c>
      <c r="M24" s="76">
        <v>2.9899999999999999E-2</v>
      </c>
      <c r="N24" s="76">
        <v>2.5600000000000001E-2</v>
      </c>
    </row>
    <row r="25" spans="1:14" ht="15.75" thickBot="1">
      <c r="A25" s="73">
        <v>1936</v>
      </c>
      <c r="B25" s="74">
        <v>1.47E-2</v>
      </c>
      <c r="C25" s="74">
        <v>7.3000000000000001E-3</v>
      </c>
      <c r="D25" s="74">
        <v>0</v>
      </c>
      <c r="E25" s="74">
        <v>-7.1999999999999998E-3</v>
      </c>
      <c r="F25" s="74">
        <v>-7.1999999999999998E-3</v>
      </c>
      <c r="G25" s="74">
        <v>7.3000000000000001E-3</v>
      </c>
      <c r="H25" s="74">
        <v>1.46E-2</v>
      </c>
      <c r="I25" s="74">
        <v>2.1899999999999999E-2</v>
      </c>
      <c r="J25" s="74">
        <v>2.1899999999999999E-2</v>
      </c>
      <c r="K25" s="74">
        <v>2.1899999999999999E-2</v>
      </c>
      <c r="L25" s="74">
        <v>1.4500000000000001E-2</v>
      </c>
      <c r="M25" s="74">
        <v>1.4500000000000001E-2</v>
      </c>
      <c r="N25" s="74">
        <v>1.04E-2</v>
      </c>
    </row>
    <row r="26" spans="1:14" ht="15.75" thickBot="1">
      <c r="A26" s="75">
        <v>1937</v>
      </c>
      <c r="B26" s="76">
        <v>2.1700000000000001E-2</v>
      </c>
      <c r="C26" s="76">
        <v>2.1700000000000001E-2</v>
      </c>
      <c r="D26" s="76">
        <v>3.6499999999999998E-2</v>
      </c>
      <c r="E26" s="76">
        <v>4.3799999999999999E-2</v>
      </c>
      <c r="F26" s="76">
        <v>5.11E-2</v>
      </c>
      <c r="G26" s="76">
        <v>4.3499999999999997E-2</v>
      </c>
      <c r="H26" s="76">
        <v>4.3200000000000002E-2</v>
      </c>
      <c r="I26" s="76">
        <v>3.5700000000000003E-2</v>
      </c>
      <c r="J26" s="76">
        <v>4.2900000000000001E-2</v>
      </c>
      <c r="K26" s="76">
        <v>4.2900000000000001E-2</v>
      </c>
      <c r="L26" s="76">
        <v>3.5700000000000003E-2</v>
      </c>
      <c r="M26" s="76">
        <v>2.86E-2</v>
      </c>
      <c r="N26" s="76">
        <v>3.73E-2</v>
      </c>
    </row>
    <row r="27" spans="1:14" ht="15.75" thickBot="1">
      <c r="A27" s="73">
        <v>1938</v>
      </c>
      <c r="B27" s="74">
        <v>7.1000000000000004E-3</v>
      </c>
      <c r="C27" s="74">
        <v>0</v>
      </c>
      <c r="D27" s="74">
        <v>-7.0000000000000001E-3</v>
      </c>
      <c r="E27" s="74">
        <v>-7.0000000000000001E-3</v>
      </c>
      <c r="F27" s="74">
        <v>-2.0799999999999999E-2</v>
      </c>
      <c r="G27" s="74">
        <v>-2.0799999999999999E-2</v>
      </c>
      <c r="H27" s="74">
        <v>-2.76E-2</v>
      </c>
      <c r="I27" s="74">
        <v>-2.76E-2</v>
      </c>
      <c r="J27" s="74">
        <v>-3.4200000000000001E-2</v>
      </c>
      <c r="K27" s="74">
        <v>-4.1099999999999998E-2</v>
      </c>
      <c r="L27" s="74">
        <v>-3.4500000000000003E-2</v>
      </c>
      <c r="M27" s="74">
        <v>-2.7799999999999998E-2</v>
      </c>
      <c r="N27" s="74">
        <v>-2.01E-2</v>
      </c>
    </row>
    <row r="28" spans="1:14" ht="15.75" thickBot="1">
      <c r="A28" s="75">
        <v>1939</v>
      </c>
      <c r="B28" s="76">
        <v>-1.41E-2</v>
      </c>
      <c r="C28" s="76">
        <v>-1.4200000000000001E-2</v>
      </c>
      <c r="D28" s="76">
        <v>-1.4200000000000001E-2</v>
      </c>
      <c r="E28" s="76">
        <v>-2.8199999999999999E-2</v>
      </c>
      <c r="F28" s="76">
        <v>-2.1299999999999999E-2</v>
      </c>
      <c r="G28" s="76">
        <v>-2.1299999999999999E-2</v>
      </c>
      <c r="H28" s="76">
        <v>-2.1299999999999999E-2</v>
      </c>
      <c r="I28" s="76">
        <v>-2.1299999999999999E-2</v>
      </c>
      <c r="J28" s="76">
        <v>0</v>
      </c>
      <c r="K28" s="76">
        <v>0</v>
      </c>
      <c r="L28" s="76">
        <v>0</v>
      </c>
      <c r="M28" s="76">
        <v>0</v>
      </c>
      <c r="N28" s="76">
        <v>-1.2999999999999999E-2</v>
      </c>
    </row>
    <row r="29" spans="1:14" ht="15.75" thickBot="1">
      <c r="A29" s="73">
        <v>1940</v>
      </c>
      <c r="B29" s="74">
        <v>-7.1000000000000004E-3</v>
      </c>
      <c r="C29" s="74">
        <v>7.1999999999999998E-3</v>
      </c>
      <c r="D29" s="74">
        <v>7.1999999999999998E-3</v>
      </c>
      <c r="E29" s="74">
        <v>1.4500000000000001E-2</v>
      </c>
      <c r="F29" s="74">
        <v>1.4500000000000001E-2</v>
      </c>
      <c r="G29" s="74">
        <v>2.1700000000000001E-2</v>
      </c>
      <c r="H29" s="74">
        <v>1.4500000000000001E-2</v>
      </c>
      <c r="I29" s="74">
        <v>1.4500000000000001E-2</v>
      </c>
      <c r="J29" s="74">
        <v>-7.1000000000000004E-3</v>
      </c>
      <c r="K29" s="74">
        <v>0</v>
      </c>
      <c r="L29" s="74">
        <v>0</v>
      </c>
      <c r="M29" s="74">
        <v>7.1000000000000004E-3</v>
      </c>
      <c r="N29" s="74">
        <v>7.3000000000000001E-3</v>
      </c>
    </row>
    <row r="30" spans="1:14" ht="15.75" thickBot="1">
      <c r="A30" s="75">
        <v>1941</v>
      </c>
      <c r="B30" s="76">
        <v>1.44E-2</v>
      </c>
      <c r="C30" s="76">
        <v>7.1000000000000004E-3</v>
      </c>
      <c r="D30" s="76">
        <v>1.43E-2</v>
      </c>
      <c r="E30" s="76">
        <v>2.1399999999999999E-2</v>
      </c>
      <c r="F30" s="76">
        <v>2.86E-2</v>
      </c>
      <c r="G30" s="76">
        <v>4.2599999999999999E-2</v>
      </c>
      <c r="H30" s="76">
        <v>0.05</v>
      </c>
      <c r="I30" s="76">
        <v>6.4299999999999996E-2</v>
      </c>
      <c r="J30" s="76">
        <v>7.8600000000000003E-2</v>
      </c>
      <c r="K30" s="76">
        <v>9.2899999999999996E-2</v>
      </c>
      <c r="L30" s="76">
        <v>0.1</v>
      </c>
      <c r="M30" s="76">
        <v>9.9299999999999999E-2</v>
      </c>
      <c r="N30" s="76">
        <v>5.11E-2</v>
      </c>
    </row>
    <row r="31" spans="1:14" ht="15.75" thickBot="1">
      <c r="A31" s="73">
        <v>1942</v>
      </c>
      <c r="B31" s="74">
        <v>0.1135</v>
      </c>
      <c r="C31" s="74">
        <v>0.1206</v>
      </c>
      <c r="D31" s="74">
        <v>0.1268</v>
      </c>
      <c r="E31" s="74">
        <v>0.12590000000000001</v>
      </c>
      <c r="F31" s="74">
        <v>0.13189999999999999</v>
      </c>
      <c r="G31" s="74">
        <v>0.10879999999999999</v>
      </c>
      <c r="H31" s="74">
        <v>0.11559999999999999</v>
      </c>
      <c r="I31" s="74">
        <v>0.1074</v>
      </c>
      <c r="J31" s="74">
        <v>9.2700000000000005E-2</v>
      </c>
      <c r="K31" s="74">
        <v>9.1499999999999998E-2</v>
      </c>
      <c r="L31" s="74">
        <v>9.0899999999999995E-2</v>
      </c>
      <c r="M31" s="74">
        <v>9.0300000000000005E-2</v>
      </c>
      <c r="N31" s="74">
        <v>0.10970000000000001</v>
      </c>
    </row>
    <row r="32" spans="1:14" ht="15.75" thickBot="1">
      <c r="A32" s="75">
        <v>1943</v>
      </c>
      <c r="B32" s="76">
        <v>7.6399999999999996E-2</v>
      </c>
      <c r="C32" s="76">
        <v>6.9599999999999995E-2</v>
      </c>
      <c r="D32" s="76">
        <v>7.4999999999999997E-2</v>
      </c>
      <c r="E32" s="76">
        <v>8.0699999999999994E-2</v>
      </c>
      <c r="F32" s="76">
        <v>7.3599999999999999E-2</v>
      </c>
      <c r="G32" s="76">
        <v>7.3599999999999999E-2</v>
      </c>
      <c r="H32" s="76">
        <v>6.0999999999999999E-2</v>
      </c>
      <c r="I32" s="76">
        <v>4.8500000000000001E-2</v>
      </c>
      <c r="J32" s="76">
        <v>5.45E-2</v>
      </c>
      <c r="K32" s="76">
        <v>4.19E-2</v>
      </c>
      <c r="L32" s="76">
        <v>3.5700000000000003E-2</v>
      </c>
      <c r="M32" s="76">
        <v>2.9600000000000001E-2</v>
      </c>
      <c r="N32" s="76">
        <v>0.06</v>
      </c>
    </row>
    <row r="33" spans="1:14" ht="15.75" thickBot="1">
      <c r="A33" s="73">
        <v>1944</v>
      </c>
      <c r="B33" s="74">
        <v>2.9600000000000001E-2</v>
      </c>
      <c r="C33" s="74">
        <v>2.9600000000000001E-2</v>
      </c>
      <c r="D33" s="74">
        <v>1.1599999999999999E-2</v>
      </c>
      <c r="E33" s="74">
        <v>5.7000000000000002E-3</v>
      </c>
      <c r="F33" s="74">
        <v>0</v>
      </c>
      <c r="G33" s="74">
        <v>5.7000000000000002E-3</v>
      </c>
      <c r="H33" s="74">
        <v>1.72E-2</v>
      </c>
      <c r="I33" s="74">
        <v>2.3099999999999999E-2</v>
      </c>
      <c r="J33" s="74">
        <v>1.72E-2</v>
      </c>
      <c r="K33" s="74">
        <v>1.72E-2</v>
      </c>
      <c r="L33" s="74">
        <v>1.72E-2</v>
      </c>
      <c r="M33" s="74">
        <v>2.3E-2</v>
      </c>
      <c r="N33" s="74">
        <v>1.6400000000000001E-2</v>
      </c>
    </row>
    <row r="34" spans="1:14" ht="15.75" thickBot="1">
      <c r="A34" s="75">
        <v>1945</v>
      </c>
      <c r="B34" s="76">
        <v>2.3E-2</v>
      </c>
      <c r="C34" s="76">
        <v>2.3E-2</v>
      </c>
      <c r="D34" s="76">
        <v>2.3E-2</v>
      </c>
      <c r="E34" s="76">
        <v>1.7100000000000001E-2</v>
      </c>
      <c r="F34" s="76">
        <v>2.29E-2</v>
      </c>
      <c r="G34" s="76">
        <v>2.8400000000000002E-2</v>
      </c>
      <c r="H34" s="76">
        <v>2.2599999999999999E-2</v>
      </c>
      <c r="I34" s="76">
        <v>2.2599999999999999E-2</v>
      </c>
      <c r="J34" s="76">
        <v>2.2599999999999999E-2</v>
      </c>
      <c r="K34" s="76">
        <v>2.2599999999999999E-2</v>
      </c>
      <c r="L34" s="76">
        <v>2.2599999999999999E-2</v>
      </c>
      <c r="M34" s="76">
        <v>2.2499999999999999E-2</v>
      </c>
      <c r="N34" s="76">
        <v>2.2700000000000001E-2</v>
      </c>
    </row>
    <row r="35" spans="1:14" ht="15.75" thickBot="1">
      <c r="A35" s="73">
        <v>1946</v>
      </c>
      <c r="B35" s="74">
        <v>2.2499999999999999E-2</v>
      </c>
      <c r="C35" s="74">
        <v>1.6899999999999998E-2</v>
      </c>
      <c r="D35" s="74">
        <v>2.81E-2</v>
      </c>
      <c r="E35" s="74">
        <v>3.3700000000000001E-2</v>
      </c>
      <c r="F35" s="74">
        <v>3.3500000000000002E-2</v>
      </c>
      <c r="G35" s="74">
        <v>3.3099999999999997E-2</v>
      </c>
      <c r="H35" s="74">
        <v>9.3899999999999997E-2</v>
      </c>
      <c r="I35" s="74">
        <v>0.11600000000000001</v>
      </c>
      <c r="J35" s="74">
        <v>0.12709999999999999</v>
      </c>
      <c r="K35" s="74">
        <v>0.1492</v>
      </c>
      <c r="L35" s="74">
        <v>0.17680000000000001</v>
      </c>
      <c r="M35" s="74">
        <v>0.18129999999999999</v>
      </c>
      <c r="N35" s="74">
        <v>8.43E-2</v>
      </c>
    </row>
    <row r="36" spans="1:14" ht="15.75" thickBot="1">
      <c r="A36" s="75">
        <v>1947</v>
      </c>
      <c r="B36" s="76">
        <v>0.18129999999999999</v>
      </c>
      <c r="C36" s="76">
        <v>0.18779999999999999</v>
      </c>
      <c r="D36" s="76">
        <v>0.19670000000000001</v>
      </c>
      <c r="E36" s="76">
        <v>0.19020000000000001</v>
      </c>
      <c r="F36" s="76">
        <v>0.18379999999999999</v>
      </c>
      <c r="G36" s="76">
        <v>0.17649999999999999</v>
      </c>
      <c r="H36" s="76">
        <v>0.1212</v>
      </c>
      <c r="I36" s="76">
        <v>0.1139</v>
      </c>
      <c r="J36" s="76">
        <v>0.1275</v>
      </c>
      <c r="K36" s="76">
        <v>0.10580000000000001</v>
      </c>
      <c r="L36" s="76">
        <v>8.4500000000000006E-2</v>
      </c>
      <c r="M36" s="76">
        <v>8.8400000000000006E-2</v>
      </c>
      <c r="N36" s="76">
        <v>0.14649999999999999</v>
      </c>
    </row>
    <row r="37" spans="1:14" ht="15.75" thickBot="1">
      <c r="A37" s="73">
        <v>1948</v>
      </c>
      <c r="B37" s="74">
        <v>0.1023</v>
      </c>
      <c r="C37" s="74">
        <v>9.2999999999999999E-2</v>
      </c>
      <c r="D37" s="74">
        <v>6.8500000000000005E-2</v>
      </c>
      <c r="E37" s="74">
        <v>8.6800000000000002E-2</v>
      </c>
      <c r="F37" s="74">
        <v>9.1300000000000006E-2</v>
      </c>
      <c r="G37" s="74">
        <v>9.5500000000000002E-2</v>
      </c>
      <c r="H37" s="74">
        <v>9.9099999999999994E-2</v>
      </c>
      <c r="I37" s="74">
        <v>8.8900000000000007E-2</v>
      </c>
      <c r="J37" s="74">
        <v>6.5199999999999994E-2</v>
      </c>
      <c r="K37" s="74">
        <v>6.0900000000000003E-2</v>
      </c>
      <c r="L37" s="74">
        <v>4.7600000000000003E-2</v>
      </c>
      <c r="M37" s="74">
        <v>2.9899999999999999E-2</v>
      </c>
      <c r="N37" s="74">
        <v>7.7399999999999997E-2</v>
      </c>
    </row>
    <row r="38" spans="1:14" ht="15.75" thickBot="1">
      <c r="A38" s="75">
        <v>1949</v>
      </c>
      <c r="B38" s="76">
        <v>1.2699999999999999E-2</v>
      </c>
      <c r="C38" s="76">
        <v>1.2800000000000001E-2</v>
      </c>
      <c r="D38" s="76">
        <v>1.7100000000000001E-2</v>
      </c>
      <c r="E38" s="76">
        <v>4.1999999999999997E-3</v>
      </c>
      <c r="F38" s="76">
        <v>-4.1999999999999997E-3</v>
      </c>
      <c r="G38" s="76">
        <v>-8.3000000000000001E-3</v>
      </c>
      <c r="H38" s="76">
        <v>-2.87E-2</v>
      </c>
      <c r="I38" s="76">
        <v>-2.86E-2</v>
      </c>
      <c r="J38" s="76">
        <v>-2.4500000000000001E-2</v>
      </c>
      <c r="K38" s="76">
        <v>-2.87E-2</v>
      </c>
      <c r="L38" s="76">
        <v>-1.6500000000000001E-2</v>
      </c>
      <c r="M38" s="76">
        <v>-2.07E-2</v>
      </c>
      <c r="N38" s="76">
        <v>-9.4999999999999998E-3</v>
      </c>
    </row>
    <row r="39" spans="1:14" ht="15.75" thickBot="1">
      <c r="A39" s="73">
        <v>1950</v>
      </c>
      <c r="B39" s="74">
        <v>-2.0799999999999999E-2</v>
      </c>
      <c r="C39" s="74">
        <v>-1.26E-2</v>
      </c>
      <c r="D39" s="74">
        <v>-8.3999999999999995E-3</v>
      </c>
      <c r="E39" s="74">
        <v>-1.26E-2</v>
      </c>
      <c r="F39" s="74">
        <v>-4.1999999999999997E-3</v>
      </c>
      <c r="G39" s="74">
        <v>-4.1999999999999997E-3</v>
      </c>
      <c r="H39" s="74">
        <v>1.6899999999999998E-2</v>
      </c>
      <c r="I39" s="74">
        <v>2.1000000000000001E-2</v>
      </c>
      <c r="J39" s="74">
        <v>2.0899999999999998E-2</v>
      </c>
      <c r="K39" s="74">
        <v>3.7999999999999999E-2</v>
      </c>
      <c r="L39" s="74">
        <v>3.78E-2</v>
      </c>
      <c r="M39" s="74">
        <v>5.9299999999999999E-2</v>
      </c>
      <c r="N39" s="74">
        <v>1.09E-2</v>
      </c>
    </row>
    <row r="40" spans="1:14" ht="15.75" thickBot="1">
      <c r="A40" s="75">
        <v>1951</v>
      </c>
      <c r="B40" s="76">
        <v>8.09E-2</v>
      </c>
      <c r="C40" s="76">
        <v>9.3600000000000003E-2</v>
      </c>
      <c r="D40" s="76">
        <v>9.3200000000000005E-2</v>
      </c>
      <c r="E40" s="76">
        <v>9.3200000000000005E-2</v>
      </c>
      <c r="F40" s="76">
        <v>9.2799999999999994E-2</v>
      </c>
      <c r="G40" s="76">
        <v>8.8200000000000001E-2</v>
      </c>
      <c r="H40" s="76">
        <v>7.4700000000000003E-2</v>
      </c>
      <c r="I40" s="76">
        <v>6.5799999999999997E-2</v>
      </c>
      <c r="J40" s="76">
        <v>6.9699999999999998E-2</v>
      </c>
      <c r="K40" s="76">
        <v>6.5000000000000002E-2</v>
      </c>
      <c r="L40" s="76">
        <v>6.88E-2</v>
      </c>
      <c r="M40" s="76">
        <v>0.06</v>
      </c>
      <c r="N40" s="76">
        <v>7.8799999999999995E-2</v>
      </c>
    </row>
    <row r="41" spans="1:14" ht="15.75" thickBot="1">
      <c r="A41" s="73">
        <v>1952</v>
      </c>
      <c r="B41" s="74">
        <v>4.3299999999999998E-2</v>
      </c>
      <c r="C41" s="74">
        <v>2.3300000000000001E-2</v>
      </c>
      <c r="D41" s="74">
        <v>1.9400000000000001E-2</v>
      </c>
      <c r="E41" s="74">
        <v>2.3300000000000001E-2</v>
      </c>
      <c r="F41" s="74">
        <v>1.9300000000000001E-2</v>
      </c>
      <c r="G41" s="74">
        <v>2.3199999999999998E-2</v>
      </c>
      <c r="H41" s="74">
        <v>3.09E-2</v>
      </c>
      <c r="I41" s="74">
        <v>3.09E-2</v>
      </c>
      <c r="J41" s="74">
        <v>2.3E-2</v>
      </c>
      <c r="K41" s="74">
        <v>1.9099999999999999E-2</v>
      </c>
      <c r="L41" s="74">
        <v>1.14E-2</v>
      </c>
      <c r="M41" s="74">
        <v>7.4999999999999997E-3</v>
      </c>
      <c r="N41" s="74">
        <v>2.29E-2</v>
      </c>
    </row>
    <row r="42" spans="1:14" ht="15.75" thickBot="1">
      <c r="A42" s="75">
        <v>1953</v>
      </c>
      <c r="B42" s="76">
        <v>3.8E-3</v>
      </c>
      <c r="C42" s="76">
        <v>7.6E-3</v>
      </c>
      <c r="D42" s="76">
        <v>1.14E-2</v>
      </c>
      <c r="E42" s="76">
        <v>7.6E-3</v>
      </c>
      <c r="F42" s="76">
        <v>1.14E-2</v>
      </c>
      <c r="G42" s="76">
        <v>1.1299999999999999E-2</v>
      </c>
      <c r="H42" s="76">
        <v>3.7000000000000002E-3</v>
      </c>
      <c r="I42" s="76">
        <v>7.4999999999999997E-3</v>
      </c>
      <c r="J42" s="76">
        <v>7.4999999999999997E-3</v>
      </c>
      <c r="K42" s="76">
        <v>1.12E-2</v>
      </c>
      <c r="L42" s="76">
        <v>7.4999999999999997E-3</v>
      </c>
      <c r="M42" s="76">
        <v>7.4999999999999997E-3</v>
      </c>
      <c r="N42" s="76">
        <v>8.2000000000000007E-3</v>
      </c>
    </row>
    <row r="43" spans="1:14" ht="15.75" thickBot="1">
      <c r="A43" s="73">
        <v>1954</v>
      </c>
      <c r="B43" s="74">
        <v>1.1299999999999999E-2</v>
      </c>
      <c r="C43" s="74">
        <v>1.5100000000000001E-2</v>
      </c>
      <c r="D43" s="74">
        <v>1.1299999999999999E-2</v>
      </c>
      <c r="E43" s="74">
        <v>7.4999999999999997E-3</v>
      </c>
      <c r="F43" s="74">
        <v>7.4999999999999997E-3</v>
      </c>
      <c r="G43" s="74">
        <v>3.7000000000000002E-3</v>
      </c>
      <c r="H43" s="74">
        <v>3.7000000000000002E-3</v>
      </c>
      <c r="I43" s="74">
        <v>0</v>
      </c>
      <c r="J43" s="74">
        <v>-3.7000000000000002E-3</v>
      </c>
      <c r="K43" s="74">
        <v>-7.4000000000000003E-3</v>
      </c>
      <c r="L43" s="74">
        <v>-3.7000000000000002E-3</v>
      </c>
      <c r="M43" s="74">
        <v>-7.4000000000000003E-3</v>
      </c>
      <c r="N43" s="74">
        <v>3.2000000000000002E-3</v>
      </c>
    </row>
    <row r="44" spans="1:14" ht="15.75" thickBot="1">
      <c r="A44" s="75">
        <v>1955</v>
      </c>
      <c r="B44" s="76">
        <v>-7.4000000000000003E-3</v>
      </c>
      <c r="C44" s="76">
        <v>-7.4000000000000003E-3</v>
      </c>
      <c r="D44" s="76">
        <v>-7.4000000000000003E-3</v>
      </c>
      <c r="E44" s="76">
        <v>-3.7000000000000002E-3</v>
      </c>
      <c r="F44" s="76">
        <v>-7.4000000000000003E-3</v>
      </c>
      <c r="G44" s="76">
        <v>-7.4000000000000003E-3</v>
      </c>
      <c r="H44" s="76">
        <v>-3.7000000000000002E-3</v>
      </c>
      <c r="I44" s="76">
        <v>-3.7000000000000002E-3</v>
      </c>
      <c r="J44" s="76">
        <v>3.7000000000000002E-3</v>
      </c>
      <c r="K44" s="76">
        <v>3.7000000000000002E-3</v>
      </c>
      <c r="L44" s="76">
        <v>3.7000000000000002E-3</v>
      </c>
      <c r="M44" s="76">
        <v>3.7000000000000002E-3</v>
      </c>
      <c r="N44" s="76">
        <v>-2.8E-3</v>
      </c>
    </row>
    <row r="45" spans="1:14" ht="15.75" thickBot="1">
      <c r="A45" s="73">
        <v>1956</v>
      </c>
      <c r="B45" s="74">
        <v>3.7000000000000002E-3</v>
      </c>
      <c r="C45" s="74">
        <v>3.7000000000000002E-3</v>
      </c>
      <c r="D45" s="74">
        <v>3.7000000000000002E-3</v>
      </c>
      <c r="E45" s="74">
        <v>7.4999999999999997E-3</v>
      </c>
      <c r="F45" s="74">
        <v>1.12E-2</v>
      </c>
      <c r="G45" s="74">
        <v>1.8700000000000001E-2</v>
      </c>
      <c r="H45" s="74">
        <v>2.24E-2</v>
      </c>
      <c r="I45" s="74">
        <v>1.8700000000000001E-2</v>
      </c>
      <c r="J45" s="74">
        <v>1.8599999999999998E-2</v>
      </c>
      <c r="K45" s="74">
        <v>2.23E-2</v>
      </c>
      <c r="L45" s="74">
        <v>2.23E-2</v>
      </c>
      <c r="M45" s="74">
        <v>2.9899999999999999E-2</v>
      </c>
      <c r="N45" s="74">
        <v>1.52E-2</v>
      </c>
    </row>
    <row r="46" spans="1:14" ht="15.75" thickBot="1">
      <c r="A46" s="75">
        <v>1957</v>
      </c>
      <c r="B46" s="76">
        <v>2.9899999999999999E-2</v>
      </c>
      <c r="C46" s="76">
        <v>3.3599999999999998E-2</v>
      </c>
      <c r="D46" s="76">
        <v>3.73E-2</v>
      </c>
      <c r="E46" s="76">
        <v>3.7199999999999997E-2</v>
      </c>
      <c r="F46" s="76">
        <v>3.6999999999999998E-2</v>
      </c>
      <c r="G46" s="76">
        <v>3.3099999999999997E-2</v>
      </c>
      <c r="H46" s="76">
        <v>3.2800000000000003E-2</v>
      </c>
      <c r="I46" s="76">
        <v>3.6600000000000001E-2</v>
      </c>
      <c r="J46" s="76">
        <v>3.2800000000000003E-2</v>
      </c>
      <c r="K46" s="76">
        <v>2.9100000000000001E-2</v>
      </c>
      <c r="L46" s="76">
        <v>3.27E-2</v>
      </c>
      <c r="M46" s="76">
        <v>2.9000000000000001E-2</v>
      </c>
      <c r="N46" s="76">
        <v>3.3399999999999999E-2</v>
      </c>
    </row>
    <row r="47" spans="1:14" ht="15.75" thickBot="1">
      <c r="A47" s="73">
        <v>1958</v>
      </c>
      <c r="B47" s="74">
        <v>3.6200000000000003E-2</v>
      </c>
      <c r="C47" s="74">
        <v>3.2500000000000001E-2</v>
      </c>
      <c r="D47" s="74">
        <v>3.5999999999999997E-2</v>
      </c>
      <c r="E47" s="74">
        <v>3.5799999999999998E-2</v>
      </c>
      <c r="F47" s="74">
        <v>3.2099999999999997E-2</v>
      </c>
      <c r="G47" s="74">
        <v>2.8500000000000001E-2</v>
      </c>
      <c r="H47" s="74">
        <v>2.47E-2</v>
      </c>
      <c r="I47" s="74">
        <v>2.12E-2</v>
      </c>
      <c r="J47" s="74">
        <v>2.12E-2</v>
      </c>
      <c r="K47" s="74">
        <v>2.12E-2</v>
      </c>
      <c r="L47" s="74">
        <v>2.1100000000000001E-2</v>
      </c>
      <c r="M47" s="74">
        <v>1.7600000000000001E-2</v>
      </c>
      <c r="N47" s="74">
        <v>2.7300000000000001E-2</v>
      </c>
    </row>
    <row r="48" spans="1:14" ht="15.75" thickBot="1">
      <c r="A48" s="75">
        <v>1959</v>
      </c>
      <c r="B48" s="76">
        <v>1.4E-2</v>
      </c>
      <c r="C48" s="76">
        <v>1.0500000000000001E-2</v>
      </c>
      <c r="D48" s="76">
        <v>3.5000000000000001E-3</v>
      </c>
      <c r="E48" s="76">
        <v>3.5000000000000001E-3</v>
      </c>
      <c r="F48" s="76">
        <v>3.5000000000000001E-3</v>
      </c>
      <c r="G48" s="76">
        <v>6.8999999999999999E-3</v>
      </c>
      <c r="H48" s="76">
        <v>6.8999999999999999E-3</v>
      </c>
      <c r="I48" s="76">
        <v>1.04E-2</v>
      </c>
      <c r="J48" s="76">
        <v>1.38E-2</v>
      </c>
      <c r="K48" s="76">
        <v>1.7299999999999999E-2</v>
      </c>
      <c r="L48" s="76">
        <v>1.38E-2</v>
      </c>
      <c r="M48" s="76">
        <v>1.7299999999999999E-2</v>
      </c>
      <c r="N48" s="76">
        <v>1.01E-2</v>
      </c>
    </row>
    <row r="49" spans="1:14" ht="15.75" thickBot="1">
      <c r="A49" s="73">
        <v>1960</v>
      </c>
      <c r="B49" s="74">
        <v>1.03E-2</v>
      </c>
      <c r="C49" s="74">
        <v>1.7299999999999999E-2</v>
      </c>
      <c r="D49" s="74">
        <v>1.7299999999999999E-2</v>
      </c>
      <c r="E49" s="74">
        <v>1.72E-2</v>
      </c>
      <c r="F49" s="74">
        <v>1.72E-2</v>
      </c>
      <c r="G49" s="74">
        <v>1.72E-2</v>
      </c>
      <c r="H49" s="74">
        <v>1.37E-2</v>
      </c>
      <c r="I49" s="74">
        <v>1.37E-2</v>
      </c>
      <c r="J49" s="74">
        <v>1.0200000000000001E-2</v>
      </c>
      <c r="K49" s="74">
        <v>1.3599999999999999E-2</v>
      </c>
      <c r="L49" s="74">
        <v>1.3599999999999999E-2</v>
      </c>
      <c r="M49" s="74">
        <v>1.3599999999999999E-2</v>
      </c>
      <c r="N49" s="74">
        <v>1.46E-2</v>
      </c>
    </row>
    <row r="50" spans="1:14" ht="15.75" thickBot="1">
      <c r="A50" s="75">
        <v>1961</v>
      </c>
      <c r="B50" s="76">
        <v>1.7100000000000001E-2</v>
      </c>
      <c r="C50" s="76">
        <v>1.3599999999999999E-2</v>
      </c>
      <c r="D50" s="76">
        <v>1.3599999999999999E-2</v>
      </c>
      <c r="E50" s="76">
        <v>1.0200000000000001E-2</v>
      </c>
      <c r="F50" s="76">
        <v>1.0200000000000001E-2</v>
      </c>
      <c r="G50" s="76">
        <v>6.7999999999999996E-3</v>
      </c>
      <c r="H50" s="76">
        <v>1.35E-2</v>
      </c>
      <c r="I50" s="76">
        <v>1.01E-2</v>
      </c>
      <c r="J50" s="76">
        <v>1.35E-2</v>
      </c>
      <c r="K50" s="76">
        <v>6.7000000000000002E-3</v>
      </c>
      <c r="L50" s="76">
        <v>6.7000000000000002E-3</v>
      </c>
      <c r="M50" s="76">
        <v>6.7000000000000002E-3</v>
      </c>
      <c r="N50" s="76">
        <v>1.0699999999999999E-2</v>
      </c>
    </row>
    <row r="51" spans="1:14" ht="15.75" thickBot="1">
      <c r="A51" s="73">
        <v>1962</v>
      </c>
      <c r="B51" s="74">
        <v>6.7000000000000002E-3</v>
      </c>
      <c r="C51" s="74">
        <v>1.01E-2</v>
      </c>
      <c r="D51" s="74">
        <v>1.01E-2</v>
      </c>
      <c r="E51" s="74">
        <v>1.34E-2</v>
      </c>
      <c r="F51" s="74">
        <v>1.34E-2</v>
      </c>
      <c r="G51" s="74">
        <v>1.34E-2</v>
      </c>
      <c r="H51" s="74">
        <v>0.01</v>
      </c>
      <c r="I51" s="74">
        <v>1.34E-2</v>
      </c>
      <c r="J51" s="74">
        <v>1.3299999999999999E-2</v>
      </c>
      <c r="K51" s="74">
        <v>1.3299999999999999E-2</v>
      </c>
      <c r="L51" s="74">
        <v>1.3299999999999999E-2</v>
      </c>
      <c r="M51" s="74">
        <v>1.3299999999999999E-2</v>
      </c>
      <c r="N51" s="74">
        <v>1.2E-2</v>
      </c>
    </row>
    <row r="52" spans="1:14" ht="15.75" thickBot="1">
      <c r="A52" s="75">
        <v>1963</v>
      </c>
      <c r="B52" s="76">
        <v>1.3299999999999999E-2</v>
      </c>
      <c r="C52" s="76">
        <v>0.01</v>
      </c>
      <c r="D52" s="76">
        <v>1.3299999999999999E-2</v>
      </c>
      <c r="E52" s="76">
        <v>9.9000000000000008E-3</v>
      </c>
      <c r="F52" s="76">
        <v>9.9000000000000008E-3</v>
      </c>
      <c r="G52" s="76">
        <v>1.32E-2</v>
      </c>
      <c r="H52" s="76">
        <v>1.32E-2</v>
      </c>
      <c r="I52" s="76">
        <v>1.32E-2</v>
      </c>
      <c r="J52" s="76">
        <v>9.9000000000000008E-3</v>
      </c>
      <c r="K52" s="76">
        <v>1.32E-2</v>
      </c>
      <c r="L52" s="76">
        <v>1.32E-2</v>
      </c>
      <c r="M52" s="76">
        <v>1.6400000000000001E-2</v>
      </c>
      <c r="N52" s="76">
        <v>1.24E-2</v>
      </c>
    </row>
    <row r="53" spans="1:14" ht="15.75" thickBot="1">
      <c r="A53" s="73">
        <v>1964</v>
      </c>
      <c r="B53" s="74">
        <v>1.6400000000000001E-2</v>
      </c>
      <c r="C53" s="74">
        <v>1.6400000000000001E-2</v>
      </c>
      <c r="D53" s="74">
        <v>1.3100000000000001E-2</v>
      </c>
      <c r="E53" s="74">
        <v>1.3100000000000001E-2</v>
      </c>
      <c r="F53" s="74">
        <v>1.3100000000000001E-2</v>
      </c>
      <c r="G53" s="74">
        <v>1.3100000000000001E-2</v>
      </c>
      <c r="H53" s="74">
        <v>1.2999999999999999E-2</v>
      </c>
      <c r="I53" s="74">
        <v>9.7999999999999997E-3</v>
      </c>
      <c r="J53" s="74">
        <v>1.2999999999999999E-2</v>
      </c>
      <c r="K53" s="74">
        <v>9.7000000000000003E-3</v>
      </c>
      <c r="L53" s="74">
        <v>1.2999999999999999E-2</v>
      </c>
      <c r="M53" s="74">
        <v>9.7000000000000003E-3</v>
      </c>
      <c r="N53" s="74">
        <v>1.2800000000000001E-2</v>
      </c>
    </row>
    <row r="54" spans="1:14" ht="15.75" thickBot="1">
      <c r="A54" s="75">
        <v>1965</v>
      </c>
      <c r="B54" s="76">
        <v>9.7000000000000003E-3</v>
      </c>
      <c r="C54" s="76">
        <v>9.7000000000000003E-3</v>
      </c>
      <c r="D54" s="76">
        <v>1.29E-2</v>
      </c>
      <c r="E54" s="76">
        <v>1.6199999999999999E-2</v>
      </c>
      <c r="F54" s="76">
        <v>1.6199999999999999E-2</v>
      </c>
      <c r="G54" s="76">
        <v>1.9400000000000001E-2</v>
      </c>
      <c r="H54" s="76">
        <v>1.61E-2</v>
      </c>
      <c r="I54" s="76">
        <v>1.9400000000000001E-2</v>
      </c>
      <c r="J54" s="76">
        <v>1.61E-2</v>
      </c>
      <c r="K54" s="76">
        <v>1.9300000000000001E-2</v>
      </c>
      <c r="L54" s="76">
        <v>1.6E-2</v>
      </c>
      <c r="M54" s="76">
        <v>1.9199999999999998E-2</v>
      </c>
      <c r="N54" s="76">
        <v>1.5900000000000001E-2</v>
      </c>
    </row>
    <row r="55" spans="1:14" ht="15.75" thickBot="1">
      <c r="A55" s="73">
        <v>1966</v>
      </c>
      <c r="B55" s="74">
        <v>1.9199999999999998E-2</v>
      </c>
      <c r="C55" s="74">
        <v>2.5600000000000001E-2</v>
      </c>
      <c r="D55" s="74">
        <v>2.5600000000000001E-2</v>
      </c>
      <c r="E55" s="74">
        <v>2.87E-2</v>
      </c>
      <c r="F55" s="74">
        <v>2.87E-2</v>
      </c>
      <c r="G55" s="74">
        <v>2.53E-2</v>
      </c>
      <c r="H55" s="74">
        <v>2.8500000000000001E-2</v>
      </c>
      <c r="I55" s="74">
        <v>3.4799999999999998E-2</v>
      </c>
      <c r="J55" s="74">
        <v>3.4799999999999998E-2</v>
      </c>
      <c r="K55" s="74">
        <v>3.7900000000000003E-2</v>
      </c>
      <c r="L55" s="74">
        <v>3.7900000000000003E-2</v>
      </c>
      <c r="M55" s="74">
        <v>3.4599999999999999E-2</v>
      </c>
      <c r="N55" s="74">
        <v>3.0099999999999998E-2</v>
      </c>
    </row>
    <row r="56" spans="1:14" ht="15.75" thickBot="1">
      <c r="A56" s="75">
        <v>1967</v>
      </c>
      <c r="B56" s="76">
        <v>3.4599999999999999E-2</v>
      </c>
      <c r="C56" s="76">
        <v>2.81E-2</v>
      </c>
      <c r="D56" s="76">
        <v>2.8000000000000001E-2</v>
      </c>
      <c r="E56" s="76">
        <v>2.4799999999999999E-2</v>
      </c>
      <c r="F56" s="76">
        <v>2.7900000000000001E-2</v>
      </c>
      <c r="G56" s="76">
        <v>2.7799999999999998E-2</v>
      </c>
      <c r="H56" s="76">
        <v>2.7699999999999999E-2</v>
      </c>
      <c r="I56" s="76">
        <v>2.4500000000000001E-2</v>
      </c>
      <c r="J56" s="76">
        <v>2.75E-2</v>
      </c>
      <c r="K56" s="76">
        <v>2.4299999999999999E-2</v>
      </c>
      <c r="L56" s="76">
        <v>2.7400000000000001E-2</v>
      </c>
      <c r="M56" s="76">
        <v>3.04E-2</v>
      </c>
      <c r="N56" s="76">
        <v>2.7799999999999998E-2</v>
      </c>
    </row>
    <row r="57" spans="1:14" ht="15.75" thickBot="1">
      <c r="A57" s="73">
        <v>1968</v>
      </c>
      <c r="B57" s="74">
        <v>3.6499999999999998E-2</v>
      </c>
      <c r="C57" s="74">
        <v>3.95E-2</v>
      </c>
      <c r="D57" s="74">
        <v>3.9399999999999998E-2</v>
      </c>
      <c r="E57" s="74">
        <v>3.9300000000000002E-2</v>
      </c>
      <c r="F57" s="74">
        <v>3.9199999999999999E-2</v>
      </c>
      <c r="G57" s="74">
        <v>4.2000000000000003E-2</v>
      </c>
      <c r="H57" s="74">
        <v>4.4900000000000002E-2</v>
      </c>
      <c r="I57" s="74">
        <v>4.48E-2</v>
      </c>
      <c r="J57" s="74">
        <v>4.4600000000000001E-2</v>
      </c>
      <c r="K57" s="74">
        <v>4.7500000000000001E-2</v>
      </c>
      <c r="L57" s="74">
        <v>4.7300000000000002E-2</v>
      </c>
      <c r="M57" s="74">
        <v>4.7199999999999999E-2</v>
      </c>
      <c r="N57" s="74">
        <v>4.2700000000000002E-2</v>
      </c>
    </row>
    <row r="58" spans="1:14" ht="15.75" thickBot="1">
      <c r="A58" s="75">
        <v>1969</v>
      </c>
      <c r="B58" s="76">
        <v>4.3999999999999997E-2</v>
      </c>
      <c r="C58" s="76">
        <v>4.6800000000000001E-2</v>
      </c>
      <c r="D58" s="76">
        <v>5.2499999999999998E-2</v>
      </c>
      <c r="E58" s="76">
        <v>5.5199999999999999E-2</v>
      </c>
      <c r="F58" s="76">
        <v>5.5100000000000003E-2</v>
      </c>
      <c r="G58" s="76">
        <v>5.4800000000000001E-2</v>
      </c>
      <c r="H58" s="76">
        <v>5.4399999999999997E-2</v>
      </c>
      <c r="I58" s="76">
        <v>5.7099999999999998E-2</v>
      </c>
      <c r="J58" s="76">
        <v>5.7000000000000002E-2</v>
      </c>
      <c r="K58" s="76">
        <v>5.67E-2</v>
      </c>
      <c r="L58" s="76">
        <v>5.9299999999999999E-2</v>
      </c>
      <c r="M58" s="76">
        <v>6.2E-2</v>
      </c>
      <c r="N58" s="76">
        <v>5.4600000000000003E-2</v>
      </c>
    </row>
    <row r="59" spans="1:14" ht="15.75" thickBot="1">
      <c r="A59" s="73">
        <v>1970</v>
      </c>
      <c r="B59" s="74">
        <v>6.1800000000000001E-2</v>
      </c>
      <c r="C59" s="74">
        <v>6.1499999999999999E-2</v>
      </c>
      <c r="D59" s="74">
        <v>5.8200000000000002E-2</v>
      </c>
      <c r="E59" s="74">
        <v>6.0600000000000001E-2</v>
      </c>
      <c r="F59" s="74">
        <v>6.0400000000000002E-2</v>
      </c>
      <c r="G59" s="74">
        <v>6.0100000000000001E-2</v>
      </c>
      <c r="H59" s="74">
        <v>5.9799999999999999E-2</v>
      </c>
      <c r="I59" s="74">
        <v>5.4100000000000002E-2</v>
      </c>
      <c r="J59" s="74">
        <v>5.6599999999999998E-2</v>
      </c>
      <c r="K59" s="74">
        <v>5.6300000000000003E-2</v>
      </c>
      <c r="L59" s="74">
        <v>5.6000000000000001E-2</v>
      </c>
      <c r="M59" s="74">
        <v>5.57E-2</v>
      </c>
      <c r="N59" s="74">
        <v>5.8400000000000001E-2</v>
      </c>
    </row>
    <row r="60" spans="1:14" ht="15.75" thickBot="1">
      <c r="A60" s="75">
        <v>1971</v>
      </c>
      <c r="B60" s="76">
        <v>5.2900000000000003E-2</v>
      </c>
      <c r="C60" s="76">
        <v>0.05</v>
      </c>
      <c r="D60" s="76">
        <v>4.7100000000000003E-2</v>
      </c>
      <c r="E60" s="76">
        <v>4.1599999999999998E-2</v>
      </c>
      <c r="F60" s="76">
        <v>4.3999999999999997E-2</v>
      </c>
      <c r="G60" s="76">
        <v>4.6399999999999997E-2</v>
      </c>
      <c r="H60" s="76">
        <v>4.36E-2</v>
      </c>
      <c r="I60" s="76">
        <v>4.6199999999999998E-2</v>
      </c>
      <c r="J60" s="76">
        <v>4.0800000000000003E-2</v>
      </c>
      <c r="K60" s="76">
        <v>3.8100000000000002E-2</v>
      </c>
      <c r="L60" s="76">
        <v>3.2800000000000003E-2</v>
      </c>
      <c r="M60" s="76">
        <v>3.27E-2</v>
      </c>
      <c r="N60" s="76">
        <v>4.2999999999999997E-2</v>
      </c>
    </row>
    <row r="61" spans="1:14" ht="15.75" thickBot="1">
      <c r="A61" s="73">
        <v>1972</v>
      </c>
      <c r="B61" s="74">
        <v>3.27E-2</v>
      </c>
      <c r="C61" s="74">
        <v>3.5099999999999999E-2</v>
      </c>
      <c r="D61" s="74">
        <v>3.5000000000000003E-2</v>
      </c>
      <c r="E61" s="74">
        <v>3.49E-2</v>
      </c>
      <c r="F61" s="74">
        <v>3.2300000000000002E-2</v>
      </c>
      <c r="G61" s="74">
        <v>2.7099999999999999E-2</v>
      </c>
      <c r="H61" s="74">
        <v>2.9499999999999998E-2</v>
      </c>
      <c r="I61" s="74">
        <v>2.9399999999999999E-2</v>
      </c>
      <c r="J61" s="74">
        <v>3.1899999999999998E-2</v>
      </c>
      <c r="K61" s="74">
        <v>3.4200000000000001E-2</v>
      </c>
      <c r="L61" s="74">
        <v>3.6700000000000003E-2</v>
      </c>
      <c r="M61" s="74">
        <v>3.4099999999999998E-2</v>
      </c>
      <c r="N61" s="74">
        <v>3.27E-2</v>
      </c>
    </row>
    <row r="62" spans="1:14" ht="15.75" thickBot="1">
      <c r="A62" s="75">
        <v>1973</v>
      </c>
      <c r="B62" s="76">
        <v>3.6499999999999998E-2</v>
      </c>
      <c r="C62" s="76">
        <v>3.8699999999999998E-2</v>
      </c>
      <c r="D62" s="76">
        <v>4.5900000000000003E-2</v>
      </c>
      <c r="E62" s="76">
        <v>5.0599999999999999E-2</v>
      </c>
      <c r="F62" s="76">
        <v>5.5300000000000002E-2</v>
      </c>
      <c r="G62" s="76">
        <v>0.06</v>
      </c>
      <c r="H62" s="76">
        <v>5.7299999999999997E-2</v>
      </c>
      <c r="I62" s="76">
        <v>7.3800000000000004E-2</v>
      </c>
      <c r="J62" s="76">
        <v>7.3599999999999999E-2</v>
      </c>
      <c r="K62" s="76">
        <v>7.8E-2</v>
      </c>
      <c r="L62" s="76">
        <v>8.2500000000000004E-2</v>
      </c>
      <c r="M62" s="76">
        <v>8.7099999999999997E-2</v>
      </c>
      <c r="N62" s="76">
        <v>6.1600000000000002E-2</v>
      </c>
    </row>
    <row r="63" spans="1:14" ht="15.75" thickBot="1">
      <c r="A63" s="73">
        <v>1974</v>
      </c>
      <c r="B63" s="74">
        <v>9.3899999999999997E-2</v>
      </c>
      <c r="C63" s="74">
        <v>0.1002</v>
      </c>
      <c r="D63" s="74">
        <v>0.10390000000000001</v>
      </c>
      <c r="E63" s="74">
        <v>0.1009</v>
      </c>
      <c r="F63" s="74">
        <v>0.1071</v>
      </c>
      <c r="G63" s="74">
        <v>0.1086</v>
      </c>
      <c r="H63" s="74">
        <v>0.11509999999999999</v>
      </c>
      <c r="I63" s="74">
        <v>0.1086</v>
      </c>
      <c r="J63" s="74">
        <v>0.1195</v>
      </c>
      <c r="K63" s="74">
        <v>0.1206</v>
      </c>
      <c r="L63" s="74">
        <v>0.122</v>
      </c>
      <c r="M63" s="74">
        <v>0.1234</v>
      </c>
      <c r="N63" s="74">
        <v>0.1103</v>
      </c>
    </row>
    <row r="64" spans="1:14" ht="15.75" thickBot="1">
      <c r="A64" s="75">
        <v>1975</v>
      </c>
      <c r="B64" s="76">
        <v>0.11799999999999999</v>
      </c>
      <c r="C64" s="76">
        <v>0.1123</v>
      </c>
      <c r="D64" s="76">
        <v>0.10249999999999999</v>
      </c>
      <c r="E64" s="76">
        <v>0.1021</v>
      </c>
      <c r="F64" s="76">
        <v>9.4700000000000006E-2</v>
      </c>
      <c r="G64" s="76">
        <v>9.3899999999999997E-2</v>
      </c>
      <c r="H64" s="76">
        <v>9.7199999999999995E-2</v>
      </c>
      <c r="I64" s="76">
        <v>8.5999999999999993E-2</v>
      </c>
      <c r="J64" s="76">
        <v>7.9100000000000004E-2</v>
      </c>
      <c r="K64" s="76">
        <v>7.4399999999999994E-2</v>
      </c>
      <c r="L64" s="76">
        <v>7.3800000000000004E-2</v>
      </c>
      <c r="M64" s="76">
        <v>6.9400000000000003E-2</v>
      </c>
      <c r="N64" s="76">
        <v>9.1999999999999998E-2</v>
      </c>
    </row>
    <row r="65" spans="1:14" ht="15.75" thickBot="1">
      <c r="A65" s="73">
        <v>1976</v>
      </c>
      <c r="B65" s="74">
        <v>6.7199999999999996E-2</v>
      </c>
      <c r="C65" s="74">
        <v>6.2899999999999998E-2</v>
      </c>
      <c r="D65" s="74">
        <v>6.0699999999999997E-2</v>
      </c>
      <c r="E65" s="74">
        <v>6.0499999999999998E-2</v>
      </c>
      <c r="F65" s="74">
        <v>6.2E-2</v>
      </c>
      <c r="G65" s="74">
        <v>5.9700000000000003E-2</v>
      </c>
      <c r="H65" s="74">
        <v>5.3499999999999999E-2</v>
      </c>
      <c r="I65" s="74">
        <v>5.7099999999999998E-2</v>
      </c>
      <c r="J65" s="74">
        <v>5.4899999999999997E-2</v>
      </c>
      <c r="K65" s="74">
        <v>5.4600000000000003E-2</v>
      </c>
      <c r="L65" s="74">
        <v>4.8800000000000003E-2</v>
      </c>
      <c r="M65" s="74">
        <v>4.8599999999999997E-2</v>
      </c>
      <c r="N65" s="74">
        <v>5.7500000000000002E-2</v>
      </c>
    </row>
    <row r="66" spans="1:14" ht="15.75" thickBot="1">
      <c r="A66" s="75">
        <v>1977</v>
      </c>
      <c r="B66" s="76">
        <v>5.2200000000000003E-2</v>
      </c>
      <c r="C66" s="76">
        <v>5.91E-2</v>
      </c>
      <c r="D66" s="76">
        <v>6.4399999999999999E-2</v>
      </c>
      <c r="E66" s="76">
        <v>6.9500000000000006E-2</v>
      </c>
      <c r="F66" s="76">
        <v>6.7299999999999999E-2</v>
      </c>
      <c r="G66" s="76">
        <v>6.8699999999999997E-2</v>
      </c>
      <c r="H66" s="76">
        <v>6.83E-2</v>
      </c>
      <c r="I66" s="76">
        <v>6.6199999999999995E-2</v>
      </c>
      <c r="J66" s="76">
        <v>6.6000000000000003E-2</v>
      </c>
      <c r="K66" s="76">
        <v>6.3899999999999998E-2</v>
      </c>
      <c r="L66" s="76">
        <v>6.7199999999999996E-2</v>
      </c>
      <c r="M66" s="76">
        <v>6.7000000000000004E-2</v>
      </c>
      <c r="N66" s="76">
        <v>6.5000000000000002E-2</v>
      </c>
    </row>
    <row r="67" spans="1:14" ht="15.75" thickBot="1">
      <c r="A67" s="73">
        <v>1978</v>
      </c>
      <c r="B67" s="74">
        <v>6.8400000000000002E-2</v>
      </c>
      <c r="C67" s="74">
        <v>6.4299999999999996E-2</v>
      </c>
      <c r="D67" s="74">
        <v>6.5500000000000003E-2</v>
      </c>
      <c r="E67" s="74">
        <v>6.5000000000000002E-2</v>
      </c>
      <c r="F67" s="74">
        <v>6.9699999999999998E-2</v>
      </c>
      <c r="G67" s="74">
        <v>7.4099999999999999E-2</v>
      </c>
      <c r="H67" s="74">
        <v>7.6999999999999999E-2</v>
      </c>
      <c r="I67" s="74">
        <v>7.8399999999999997E-2</v>
      </c>
      <c r="J67" s="74">
        <v>8.3099999999999993E-2</v>
      </c>
      <c r="K67" s="74">
        <v>8.9300000000000004E-2</v>
      </c>
      <c r="L67" s="74">
        <v>8.8900000000000007E-2</v>
      </c>
      <c r="M67" s="74">
        <v>9.0200000000000002E-2</v>
      </c>
      <c r="N67" s="74">
        <v>7.6200000000000004E-2</v>
      </c>
    </row>
    <row r="68" spans="1:14" ht="15.75" thickBot="1">
      <c r="A68" s="75">
        <v>1979</v>
      </c>
      <c r="B68" s="76">
        <v>9.2799999999999994E-2</v>
      </c>
      <c r="C68" s="76">
        <v>9.8599999999999993E-2</v>
      </c>
      <c r="D68" s="76">
        <v>0.1009</v>
      </c>
      <c r="E68" s="76">
        <v>0.10489999999999999</v>
      </c>
      <c r="F68" s="76">
        <v>0.1085</v>
      </c>
      <c r="G68" s="76">
        <v>0.1089</v>
      </c>
      <c r="H68" s="76">
        <v>0.11260000000000001</v>
      </c>
      <c r="I68" s="76">
        <v>0.1182</v>
      </c>
      <c r="J68" s="76">
        <v>0.12180000000000001</v>
      </c>
      <c r="K68" s="76">
        <v>0.1207</v>
      </c>
      <c r="L68" s="76">
        <v>0.12609999999999999</v>
      </c>
      <c r="M68" s="76">
        <v>0.13289999999999999</v>
      </c>
      <c r="N68" s="76">
        <v>0.11219999999999999</v>
      </c>
    </row>
    <row r="69" spans="1:14" ht="15.75" thickBot="1">
      <c r="A69" s="73">
        <v>1980</v>
      </c>
      <c r="B69" s="74">
        <v>0.1391</v>
      </c>
      <c r="C69" s="74">
        <v>0.14180000000000001</v>
      </c>
      <c r="D69" s="74">
        <v>0.14760000000000001</v>
      </c>
      <c r="E69" s="74">
        <v>0.14729999999999999</v>
      </c>
      <c r="F69" s="74">
        <v>0.14410000000000001</v>
      </c>
      <c r="G69" s="74">
        <v>0.14380000000000001</v>
      </c>
      <c r="H69" s="74">
        <v>0.1313</v>
      </c>
      <c r="I69" s="74">
        <v>0.12870000000000001</v>
      </c>
      <c r="J69" s="74">
        <v>0.126</v>
      </c>
      <c r="K69" s="74">
        <v>0.12770000000000001</v>
      </c>
      <c r="L69" s="74">
        <v>0.1265</v>
      </c>
      <c r="M69" s="74">
        <v>0.12520000000000001</v>
      </c>
      <c r="N69" s="74">
        <v>0.1358</v>
      </c>
    </row>
    <row r="70" spans="1:14" ht="15.75" thickBot="1">
      <c r="A70" s="75">
        <v>1981</v>
      </c>
      <c r="B70" s="76">
        <v>0.1183</v>
      </c>
      <c r="C70" s="76">
        <v>0.11409999999999999</v>
      </c>
      <c r="D70" s="76">
        <v>0.10489999999999999</v>
      </c>
      <c r="E70" s="76">
        <v>0.1</v>
      </c>
      <c r="F70" s="76">
        <v>9.7799999999999998E-2</v>
      </c>
      <c r="G70" s="76">
        <v>9.5500000000000002E-2</v>
      </c>
      <c r="H70" s="76">
        <v>0.1076</v>
      </c>
      <c r="I70" s="76">
        <v>0.108</v>
      </c>
      <c r="J70" s="76">
        <v>0.1095</v>
      </c>
      <c r="K70" s="76">
        <v>0.1014</v>
      </c>
      <c r="L70" s="76">
        <v>9.5899999999999999E-2</v>
      </c>
      <c r="M70" s="76">
        <v>8.9200000000000002E-2</v>
      </c>
      <c r="N70" s="76">
        <v>0.10349999999999999</v>
      </c>
    </row>
    <row r="71" spans="1:14" ht="15.75" thickBot="1">
      <c r="A71" s="73">
        <v>1982</v>
      </c>
      <c r="B71" s="74">
        <v>8.3900000000000002E-2</v>
      </c>
      <c r="C71" s="74">
        <v>7.6200000000000004E-2</v>
      </c>
      <c r="D71" s="74">
        <v>6.7799999999999999E-2</v>
      </c>
      <c r="E71" s="74">
        <v>6.5100000000000005E-2</v>
      </c>
      <c r="F71" s="74">
        <v>6.6799999999999998E-2</v>
      </c>
      <c r="G71" s="74">
        <v>7.0599999999999996E-2</v>
      </c>
      <c r="H71" s="74">
        <v>6.4399999999999999E-2</v>
      </c>
      <c r="I71" s="74">
        <v>5.8500000000000003E-2</v>
      </c>
      <c r="J71" s="74">
        <v>5.04E-2</v>
      </c>
      <c r="K71" s="74">
        <v>5.1400000000000001E-2</v>
      </c>
      <c r="L71" s="74">
        <v>4.5900000000000003E-2</v>
      </c>
      <c r="M71" s="74">
        <v>3.8300000000000001E-2</v>
      </c>
      <c r="N71" s="74">
        <v>6.1600000000000002E-2</v>
      </c>
    </row>
    <row r="72" spans="1:14" ht="15.75" thickBot="1">
      <c r="A72" s="75">
        <v>1983</v>
      </c>
      <c r="B72" s="76">
        <v>3.7100000000000001E-2</v>
      </c>
      <c r="C72" s="76">
        <v>3.49E-2</v>
      </c>
      <c r="D72" s="76">
        <v>3.5999999999999997E-2</v>
      </c>
      <c r="E72" s="76">
        <v>3.9E-2</v>
      </c>
      <c r="F72" s="76">
        <v>3.5499999999999997E-2</v>
      </c>
      <c r="G72" s="76">
        <v>2.58E-2</v>
      </c>
      <c r="H72" s="76">
        <v>2.46E-2</v>
      </c>
      <c r="I72" s="76">
        <v>2.5600000000000001E-2</v>
      </c>
      <c r="J72" s="76">
        <v>2.86E-2</v>
      </c>
      <c r="K72" s="76">
        <v>2.8500000000000001E-2</v>
      </c>
      <c r="L72" s="76">
        <v>3.27E-2</v>
      </c>
      <c r="M72" s="76">
        <v>3.7900000000000003E-2</v>
      </c>
      <c r="N72" s="76">
        <v>3.2199999999999999E-2</v>
      </c>
    </row>
    <row r="73" spans="1:14" ht="15.75" thickBot="1">
      <c r="A73" s="73">
        <v>1984</v>
      </c>
      <c r="B73" s="74">
        <v>4.19E-2</v>
      </c>
      <c r="C73" s="74">
        <v>4.5999999999999999E-2</v>
      </c>
      <c r="D73" s="74">
        <v>4.8000000000000001E-2</v>
      </c>
      <c r="E73" s="74">
        <v>4.5600000000000002E-2</v>
      </c>
      <c r="F73" s="74">
        <v>4.2299999999999997E-2</v>
      </c>
      <c r="G73" s="74">
        <v>4.2200000000000001E-2</v>
      </c>
      <c r="H73" s="74">
        <v>4.2000000000000003E-2</v>
      </c>
      <c r="I73" s="74">
        <v>4.2900000000000001E-2</v>
      </c>
      <c r="J73" s="74">
        <v>4.2700000000000002E-2</v>
      </c>
      <c r="K73" s="74">
        <v>4.2599999999999999E-2</v>
      </c>
      <c r="L73" s="74">
        <v>4.0500000000000001E-2</v>
      </c>
      <c r="M73" s="74">
        <v>3.95E-2</v>
      </c>
      <c r="N73" s="74">
        <v>4.2999999999999997E-2</v>
      </c>
    </row>
    <row r="74" spans="1:14" ht="15.75" thickBot="1">
      <c r="A74" s="75">
        <v>1985</v>
      </c>
      <c r="B74" s="76">
        <v>3.5299999999999998E-2</v>
      </c>
      <c r="C74" s="76">
        <v>3.5200000000000002E-2</v>
      </c>
      <c r="D74" s="76">
        <v>3.6999999999999998E-2</v>
      </c>
      <c r="E74" s="76">
        <v>3.6900000000000002E-2</v>
      </c>
      <c r="F74" s="76">
        <v>3.7699999999999997E-2</v>
      </c>
      <c r="G74" s="76">
        <v>3.7600000000000001E-2</v>
      </c>
      <c r="H74" s="76">
        <v>3.5499999999999997E-2</v>
      </c>
      <c r="I74" s="76">
        <v>3.3500000000000002E-2</v>
      </c>
      <c r="J74" s="76">
        <v>3.1399999999999997E-2</v>
      </c>
      <c r="K74" s="76">
        <v>3.2300000000000002E-2</v>
      </c>
      <c r="L74" s="76">
        <v>3.5099999999999999E-2</v>
      </c>
      <c r="M74" s="76">
        <v>3.7999999999999999E-2</v>
      </c>
      <c r="N74" s="76">
        <v>3.5499999999999997E-2</v>
      </c>
    </row>
    <row r="75" spans="1:14" ht="15.75" thickBot="1">
      <c r="A75" s="73">
        <v>1986</v>
      </c>
      <c r="B75" s="74">
        <v>3.8899999999999997E-2</v>
      </c>
      <c r="C75" s="74">
        <v>3.1099999999999999E-2</v>
      </c>
      <c r="D75" s="74">
        <v>2.2599999999999999E-2</v>
      </c>
      <c r="E75" s="74">
        <v>1.5900000000000001E-2</v>
      </c>
      <c r="F75" s="74">
        <v>1.49E-2</v>
      </c>
      <c r="G75" s="74">
        <v>1.77E-2</v>
      </c>
      <c r="H75" s="74">
        <v>1.5800000000000002E-2</v>
      </c>
      <c r="I75" s="74">
        <v>1.5699999999999999E-2</v>
      </c>
      <c r="J75" s="74">
        <v>1.7500000000000002E-2</v>
      </c>
      <c r="K75" s="74">
        <v>1.47E-2</v>
      </c>
      <c r="L75" s="74">
        <v>1.2800000000000001E-2</v>
      </c>
      <c r="M75" s="74">
        <v>1.0999999999999999E-2</v>
      </c>
      <c r="N75" s="74">
        <v>1.9099999999999999E-2</v>
      </c>
    </row>
    <row r="76" spans="1:14" ht="15.75" thickBot="1">
      <c r="A76" s="75">
        <v>1987</v>
      </c>
      <c r="B76" s="76">
        <v>1.46E-2</v>
      </c>
      <c r="C76" s="76">
        <v>2.1000000000000001E-2</v>
      </c>
      <c r="D76" s="76">
        <v>3.0300000000000001E-2</v>
      </c>
      <c r="E76" s="76">
        <v>3.78E-2</v>
      </c>
      <c r="F76" s="76">
        <v>3.8600000000000002E-2</v>
      </c>
      <c r="G76" s="76">
        <v>3.6499999999999998E-2</v>
      </c>
      <c r="H76" s="76">
        <v>3.9300000000000002E-2</v>
      </c>
      <c r="I76" s="76">
        <v>4.2799999999999998E-2</v>
      </c>
      <c r="J76" s="76">
        <v>4.36E-2</v>
      </c>
      <c r="K76" s="76">
        <v>4.53E-2</v>
      </c>
      <c r="L76" s="76">
        <v>4.53E-2</v>
      </c>
      <c r="M76" s="76">
        <v>4.4299999999999999E-2</v>
      </c>
      <c r="N76" s="76">
        <v>3.6600000000000001E-2</v>
      </c>
    </row>
    <row r="77" spans="1:14" ht="15.75" thickBot="1">
      <c r="A77" s="73">
        <v>1988</v>
      </c>
      <c r="B77" s="74">
        <v>4.0500000000000001E-2</v>
      </c>
      <c r="C77" s="74">
        <v>3.9399999999999998E-2</v>
      </c>
      <c r="D77" s="74">
        <v>3.9300000000000002E-2</v>
      </c>
      <c r="E77" s="74">
        <v>3.9E-2</v>
      </c>
      <c r="F77" s="74">
        <v>3.8899999999999997E-2</v>
      </c>
      <c r="G77" s="74">
        <v>3.9600000000000003E-2</v>
      </c>
      <c r="H77" s="74">
        <v>4.1300000000000003E-2</v>
      </c>
      <c r="I77" s="74">
        <v>4.02E-2</v>
      </c>
      <c r="J77" s="74">
        <v>4.1700000000000001E-2</v>
      </c>
      <c r="K77" s="74">
        <v>4.2500000000000003E-2</v>
      </c>
      <c r="L77" s="74">
        <v>4.2500000000000003E-2</v>
      </c>
      <c r="M77" s="74">
        <v>4.4200000000000003E-2</v>
      </c>
      <c r="N77" s="74">
        <v>4.0800000000000003E-2</v>
      </c>
    </row>
    <row r="78" spans="1:14" ht="15.75" thickBot="1">
      <c r="A78" s="75">
        <v>1989</v>
      </c>
      <c r="B78" s="76">
        <v>4.6699999999999998E-2</v>
      </c>
      <c r="C78" s="76">
        <v>4.8300000000000003E-2</v>
      </c>
      <c r="D78" s="76">
        <v>4.9799999999999997E-2</v>
      </c>
      <c r="E78" s="76">
        <v>5.1200000000000002E-2</v>
      </c>
      <c r="F78" s="76">
        <v>5.3600000000000002E-2</v>
      </c>
      <c r="G78" s="76">
        <v>5.1700000000000003E-2</v>
      </c>
      <c r="H78" s="76">
        <v>4.9799999999999997E-2</v>
      </c>
      <c r="I78" s="76">
        <v>4.7100000000000003E-2</v>
      </c>
      <c r="J78" s="76">
        <v>4.3400000000000001E-2</v>
      </c>
      <c r="K78" s="76">
        <v>4.4900000000000002E-2</v>
      </c>
      <c r="L78" s="76">
        <v>4.6600000000000003E-2</v>
      </c>
      <c r="M78" s="76">
        <v>4.65E-2</v>
      </c>
      <c r="N78" s="76">
        <v>4.8300000000000003E-2</v>
      </c>
    </row>
    <row r="79" spans="1:14" ht="15.75" thickBot="1">
      <c r="A79" s="73">
        <v>1990</v>
      </c>
      <c r="B79" s="74">
        <v>5.1999999999999998E-2</v>
      </c>
      <c r="C79" s="74">
        <v>5.2600000000000001E-2</v>
      </c>
      <c r="D79" s="74">
        <v>5.2299999999999999E-2</v>
      </c>
      <c r="E79" s="74">
        <v>4.7100000000000003E-2</v>
      </c>
      <c r="F79" s="74">
        <v>4.36E-2</v>
      </c>
      <c r="G79" s="74">
        <v>4.6699999999999998E-2</v>
      </c>
      <c r="H79" s="74">
        <v>4.82E-2</v>
      </c>
      <c r="I79" s="74">
        <v>5.62E-2</v>
      </c>
      <c r="J79" s="74">
        <v>6.1600000000000002E-2</v>
      </c>
      <c r="K79" s="74">
        <v>6.2899999999999998E-2</v>
      </c>
      <c r="L79" s="74">
        <v>6.2700000000000006E-2</v>
      </c>
      <c r="M79" s="74">
        <v>6.1100000000000002E-2</v>
      </c>
      <c r="N79" s="74">
        <v>5.3900000000000003E-2</v>
      </c>
    </row>
    <row r="80" spans="1:14" ht="15.75" thickBot="1">
      <c r="A80" s="75">
        <v>1991</v>
      </c>
      <c r="B80" s="76">
        <v>5.6500000000000002E-2</v>
      </c>
      <c r="C80" s="76">
        <v>5.3100000000000001E-2</v>
      </c>
      <c r="D80" s="76">
        <v>4.9000000000000002E-2</v>
      </c>
      <c r="E80" s="76">
        <v>4.8899999999999999E-2</v>
      </c>
      <c r="F80" s="76">
        <v>4.9500000000000002E-2</v>
      </c>
      <c r="G80" s="76">
        <v>4.7E-2</v>
      </c>
      <c r="H80" s="76">
        <v>4.4499999999999998E-2</v>
      </c>
      <c r="I80" s="76">
        <v>3.7999999999999999E-2</v>
      </c>
      <c r="J80" s="76">
        <v>3.39E-2</v>
      </c>
      <c r="K80" s="76">
        <v>2.92E-2</v>
      </c>
      <c r="L80" s="76">
        <v>2.9899999999999999E-2</v>
      </c>
      <c r="M80" s="76">
        <v>3.0599999999999999E-2</v>
      </c>
      <c r="N80" s="76">
        <v>4.2500000000000003E-2</v>
      </c>
    </row>
    <row r="81" spans="1:14" ht="15.75" thickBot="1">
      <c r="A81" s="73">
        <v>1992</v>
      </c>
      <c r="B81" s="74">
        <v>2.5999999999999999E-2</v>
      </c>
      <c r="C81" s="74">
        <v>2.8199999999999999E-2</v>
      </c>
      <c r="D81" s="74">
        <v>3.1899999999999998E-2</v>
      </c>
      <c r="E81" s="74">
        <v>3.1800000000000002E-2</v>
      </c>
      <c r="F81" s="74">
        <v>3.0200000000000001E-2</v>
      </c>
      <c r="G81" s="74">
        <v>3.09E-2</v>
      </c>
      <c r="H81" s="74">
        <v>3.1600000000000003E-2</v>
      </c>
      <c r="I81" s="74">
        <v>3.15E-2</v>
      </c>
      <c r="J81" s="74">
        <v>2.9899999999999999E-2</v>
      </c>
      <c r="K81" s="74">
        <v>3.2000000000000001E-2</v>
      </c>
      <c r="L81" s="74">
        <v>3.0499999999999999E-2</v>
      </c>
      <c r="M81" s="74">
        <v>2.9000000000000001E-2</v>
      </c>
      <c r="N81" s="74">
        <v>3.0300000000000001E-2</v>
      </c>
    </row>
    <row r="82" spans="1:14" ht="15.75" thickBot="1">
      <c r="A82" s="75">
        <v>1993</v>
      </c>
      <c r="B82" s="76">
        <v>3.2599999999999997E-2</v>
      </c>
      <c r="C82" s="76">
        <v>3.2500000000000001E-2</v>
      </c>
      <c r="D82" s="76">
        <v>3.09E-2</v>
      </c>
      <c r="E82" s="76">
        <v>3.2300000000000002E-2</v>
      </c>
      <c r="F82" s="76">
        <v>3.2199999999999999E-2</v>
      </c>
      <c r="G82" s="76">
        <v>0.03</v>
      </c>
      <c r="H82" s="76">
        <v>2.7799999999999998E-2</v>
      </c>
      <c r="I82" s="76">
        <v>2.7699999999999999E-2</v>
      </c>
      <c r="J82" s="76">
        <v>2.69E-2</v>
      </c>
      <c r="K82" s="76">
        <v>2.75E-2</v>
      </c>
      <c r="L82" s="76">
        <v>2.6800000000000001E-2</v>
      </c>
      <c r="M82" s="76">
        <v>2.75E-2</v>
      </c>
      <c r="N82" s="76">
        <v>2.9600000000000001E-2</v>
      </c>
    </row>
    <row r="83" spans="1:14" ht="15.75" thickBot="1">
      <c r="A83" s="73">
        <v>1994</v>
      </c>
      <c r="B83" s="74">
        <v>2.52E-2</v>
      </c>
      <c r="C83" s="74">
        <v>2.52E-2</v>
      </c>
      <c r="D83" s="74">
        <v>2.5100000000000001E-2</v>
      </c>
      <c r="E83" s="74">
        <v>2.3599999999999999E-2</v>
      </c>
      <c r="F83" s="74">
        <v>2.29E-2</v>
      </c>
      <c r="G83" s="74">
        <v>2.4899999999999999E-2</v>
      </c>
      <c r="H83" s="74">
        <v>2.7699999999999999E-2</v>
      </c>
      <c r="I83" s="74">
        <v>2.9000000000000001E-2</v>
      </c>
      <c r="J83" s="74">
        <v>2.9600000000000001E-2</v>
      </c>
      <c r="K83" s="74">
        <v>2.6100000000000002E-2</v>
      </c>
      <c r="L83" s="74">
        <v>2.6700000000000002E-2</v>
      </c>
      <c r="M83" s="74">
        <v>2.6700000000000002E-2</v>
      </c>
      <c r="N83" s="74">
        <v>2.6100000000000002E-2</v>
      </c>
    </row>
    <row r="84" spans="1:14" ht="15.75" thickBot="1">
      <c r="A84" s="75">
        <v>1995</v>
      </c>
      <c r="B84" s="76">
        <v>2.8000000000000001E-2</v>
      </c>
      <c r="C84" s="76">
        <v>2.86E-2</v>
      </c>
      <c r="D84" s="76">
        <v>2.8500000000000001E-2</v>
      </c>
      <c r="E84" s="76">
        <v>3.0499999999999999E-2</v>
      </c>
      <c r="F84" s="76">
        <v>3.1899999999999998E-2</v>
      </c>
      <c r="G84" s="76">
        <v>3.04E-2</v>
      </c>
      <c r="H84" s="76">
        <v>2.76E-2</v>
      </c>
      <c r="I84" s="76">
        <v>2.6200000000000001E-2</v>
      </c>
      <c r="J84" s="76">
        <v>2.5399999999999999E-2</v>
      </c>
      <c r="K84" s="76">
        <v>2.81E-2</v>
      </c>
      <c r="L84" s="76">
        <v>2.6100000000000002E-2</v>
      </c>
      <c r="M84" s="76">
        <v>2.5399999999999999E-2</v>
      </c>
      <c r="N84" s="76">
        <v>2.81E-2</v>
      </c>
    </row>
    <row r="85" spans="1:14" ht="15.75" thickBot="1">
      <c r="A85" s="73">
        <v>1996</v>
      </c>
      <c r="B85" s="74">
        <v>2.7300000000000001E-2</v>
      </c>
      <c r="C85" s="74">
        <v>2.6499999999999999E-2</v>
      </c>
      <c r="D85" s="74">
        <v>2.8400000000000002E-2</v>
      </c>
      <c r="E85" s="74">
        <v>2.9000000000000001E-2</v>
      </c>
      <c r="F85" s="74">
        <v>2.8899999999999999E-2</v>
      </c>
      <c r="G85" s="74">
        <v>2.75E-2</v>
      </c>
      <c r="H85" s="74">
        <v>2.9499999999999998E-2</v>
      </c>
      <c r="I85" s="74">
        <v>2.8799999999999999E-2</v>
      </c>
      <c r="J85" s="74">
        <v>0.03</v>
      </c>
      <c r="K85" s="74">
        <v>2.9899999999999999E-2</v>
      </c>
      <c r="L85" s="74">
        <v>3.2599999999999997E-2</v>
      </c>
      <c r="M85" s="74">
        <v>3.32E-2</v>
      </c>
      <c r="N85" s="74">
        <v>2.93E-2</v>
      </c>
    </row>
    <row r="86" spans="1:14" ht="15.75" thickBot="1">
      <c r="A86" s="75">
        <v>1997</v>
      </c>
      <c r="B86" s="76">
        <v>3.04E-2</v>
      </c>
      <c r="C86" s="76">
        <v>3.0300000000000001E-2</v>
      </c>
      <c r="D86" s="76">
        <v>2.76E-2</v>
      </c>
      <c r="E86" s="76">
        <v>2.5000000000000001E-2</v>
      </c>
      <c r="F86" s="76">
        <v>2.23E-2</v>
      </c>
      <c r="G86" s="76">
        <v>2.3E-2</v>
      </c>
      <c r="H86" s="76">
        <v>2.23E-2</v>
      </c>
      <c r="I86" s="76">
        <v>2.23E-2</v>
      </c>
      <c r="J86" s="76">
        <v>2.1499999999999998E-2</v>
      </c>
      <c r="K86" s="76">
        <v>2.0799999999999999E-2</v>
      </c>
      <c r="L86" s="76">
        <v>1.83E-2</v>
      </c>
      <c r="M86" s="76">
        <v>1.7000000000000001E-2</v>
      </c>
      <c r="N86" s="76">
        <v>2.3400000000000001E-2</v>
      </c>
    </row>
    <row r="87" spans="1:14" ht="15.75" thickBot="1">
      <c r="A87" s="73">
        <v>1998</v>
      </c>
      <c r="B87" s="74">
        <v>1.5699999999999999E-2</v>
      </c>
      <c r="C87" s="74">
        <v>1.44E-2</v>
      </c>
      <c r="D87" s="74">
        <v>1.37E-2</v>
      </c>
      <c r="E87" s="74">
        <v>1.44E-2</v>
      </c>
      <c r="F87" s="74">
        <v>1.6899999999999998E-2</v>
      </c>
      <c r="G87" s="74">
        <v>1.6799999999999999E-2</v>
      </c>
      <c r="H87" s="74">
        <v>1.6799999999999999E-2</v>
      </c>
      <c r="I87" s="74">
        <v>1.6199999999999999E-2</v>
      </c>
      <c r="J87" s="74">
        <v>1.49E-2</v>
      </c>
      <c r="K87" s="74">
        <v>1.49E-2</v>
      </c>
      <c r="L87" s="74">
        <v>1.55E-2</v>
      </c>
      <c r="M87" s="74">
        <v>1.61E-2</v>
      </c>
      <c r="N87" s="74">
        <v>1.55E-2</v>
      </c>
    </row>
    <row r="88" spans="1:14" ht="15.75" thickBot="1">
      <c r="A88" s="75">
        <v>1999</v>
      </c>
      <c r="B88" s="76">
        <v>1.67E-2</v>
      </c>
      <c r="C88" s="76">
        <v>1.61E-2</v>
      </c>
      <c r="D88" s="76">
        <v>1.7299999999999999E-2</v>
      </c>
      <c r="E88" s="76">
        <v>2.2800000000000001E-2</v>
      </c>
      <c r="F88" s="76">
        <v>2.0899999999999998E-2</v>
      </c>
      <c r="G88" s="76">
        <v>1.9599999999999999E-2</v>
      </c>
      <c r="H88" s="76">
        <v>2.1399999999999999E-2</v>
      </c>
      <c r="I88" s="76">
        <v>2.2599999999999999E-2</v>
      </c>
      <c r="J88" s="76">
        <v>2.63E-2</v>
      </c>
      <c r="K88" s="76">
        <v>2.5600000000000001E-2</v>
      </c>
      <c r="L88" s="76">
        <v>2.6200000000000001E-2</v>
      </c>
      <c r="M88" s="76">
        <v>2.6800000000000001E-2</v>
      </c>
      <c r="N88" s="76">
        <v>2.1899999999999999E-2</v>
      </c>
    </row>
    <row r="89" spans="1:14" ht="15.75" thickBot="1">
      <c r="A89" s="73">
        <v>2000</v>
      </c>
      <c r="B89" s="74">
        <v>2.7400000000000001E-2</v>
      </c>
      <c r="C89" s="74">
        <v>3.2199999999999999E-2</v>
      </c>
      <c r="D89" s="74">
        <v>3.7600000000000001E-2</v>
      </c>
      <c r="E89" s="74">
        <v>3.0700000000000002E-2</v>
      </c>
      <c r="F89" s="74">
        <v>3.1899999999999998E-2</v>
      </c>
      <c r="G89" s="74">
        <v>3.73E-2</v>
      </c>
      <c r="H89" s="74">
        <v>3.6600000000000001E-2</v>
      </c>
      <c r="I89" s="74">
        <v>3.4099999999999998E-2</v>
      </c>
      <c r="J89" s="74">
        <v>3.4500000000000003E-2</v>
      </c>
      <c r="K89" s="74">
        <v>3.4500000000000003E-2</v>
      </c>
      <c r="L89" s="74">
        <v>3.4500000000000003E-2</v>
      </c>
      <c r="M89" s="74">
        <v>3.39E-2</v>
      </c>
      <c r="N89" s="74">
        <v>3.3799999999999997E-2</v>
      </c>
    </row>
    <row r="90" spans="1:14" ht="15.75" thickBot="1">
      <c r="A90" s="75">
        <v>2001</v>
      </c>
      <c r="B90" s="76">
        <v>3.73E-2</v>
      </c>
      <c r="C90" s="76">
        <v>3.5299999999999998E-2</v>
      </c>
      <c r="D90" s="76">
        <v>2.92E-2</v>
      </c>
      <c r="E90" s="76">
        <v>3.27E-2</v>
      </c>
      <c r="F90" s="76">
        <v>3.6200000000000003E-2</v>
      </c>
      <c r="G90" s="76">
        <v>3.2500000000000001E-2</v>
      </c>
      <c r="H90" s="76">
        <v>2.7199999999999998E-2</v>
      </c>
      <c r="I90" s="76">
        <v>2.7199999999999998E-2</v>
      </c>
      <c r="J90" s="76">
        <v>2.6499999999999999E-2</v>
      </c>
      <c r="K90" s="76">
        <v>2.1299999999999999E-2</v>
      </c>
      <c r="L90" s="76">
        <v>1.9E-2</v>
      </c>
      <c r="M90" s="76">
        <v>1.55E-2</v>
      </c>
      <c r="N90" s="76">
        <v>2.8299999999999999E-2</v>
      </c>
    </row>
    <row r="91" spans="1:14" ht="15.75" thickBot="1">
      <c r="A91" s="73">
        <v>2002</v>
      </c>
      <c r="B91" s="74">
        <v>1.14E-2</v>
      </c>
      <c r="C91" s="74">
        <v>1.14E-2</v>
      </c>
      <c r="D91" s="74">
        <v>1.4800000000000001E-2</v>
      </c>
      <c r="E91" s="74">
        <v>1.6400000000000001E-2</v>
      </c>
      <c r="F91" s="74">
        <v>1.18E-2</v>
      </c>
      <c r="G91" s="74">
        <v>1.0699999999999999E-2</v>
      </c>
      <c r="H91" s="74">
        <v>1.46E-2</v>
      </c>
      <c r="I91" s="74">
        <v>1.7999999999999999E-2</v>
      </c>
      <c r="J91" s="74">
        <v>1.5100000000000001E-2</v>
      </c>
      <c r="K91" s="74">
        <v>2.0299999999999999E-2</v>
      </c>
      <c r="L91" s="74">
        <v>2.1999999999999999E-2</v>
      </c>
      <c r="M91" s="74">
        <v>2.3800000000000002E-2</v>
      </c>
      <c r="N91" s="74">
        <v>1.5900000000000001E-2</v>
      </c>
    </row>
    <row r="92" spans="1:14" ht="15.75" thickBot="1">
      <c r="A92" s="75">
        <v>2003</v>
      </c>
      <c r="B92" s="76">
        <v>2.5999999999999999E-2</v>
      </c>
      <c r="C92" s="76">
        <v>2.98E-2</v>
      </c>
      <c r="D92" s="76">
        <v>3.0200000000000001E-2</v>
      </c>
      <c r="E92" s="76">
        <v>2.2200000000000001E-2</v>
      </c>
      <c r="F92" s="76">
        <v>2.06E-2</v>
      </c>
      <c r="G92" s="76">
        <v>2.1100000000000001E-2</v>
      </c>
      <c r="H92" s="76">
        <v>2.1100000000000001E-2</v>
      </c>
      <c r="I92" s="76">
        <v>2.1600000000000001E-2</v>
      </c>
      <c r="J92" s="76">
        <v>2.3199999999999998E-2</v>
      </c>
      <c r="K92" s="76">
        <v>2.0400000000000001E-2</v>
      </c>
      <c r="L92" s="76">
        <v>1.77E-2</v>
      </c>
      <c r="M92" s="76">
        <v>1.8800000000000001E-2</v>
      </c>
      <c r="N92" s="76">
        <v>2.2700000000000001E-2</v>
      </c>
    </row>
    <row r="93" spans="1:14" ht="15.75" thickBot="1">
      <c r="A93" s="73">
        <v>2004</v>
      </c>
      <c r="B93" s="74">
        <v>1.9300000000000001E-2</v>
      </c>
      <c r="C93" s="74">
        <v>1.6899999999999998E-2</v>
      </c>
      <c r="D93" s="74">
        <v>1.7399999999999999E-2</v>
      </c>
      <c r="E93" s="74">
        <v>2.29E-2</v>
      </c>
      <c r="F93" s="74">
        <v>3.0499999999999999E-2</v>
      </c>
      <c r="G93" s="74">
        <v>3.27E-2</v>
      </c>
      <c r="H93" s="74">
        <v>2.9899999999999999E-2</v>
      </c>
      <c r="I93" s="74">
        <v>2.6499999999999999E-2</v>
      </c>
      <c r="J93" s="74">
        <v>2.5399999999999999E-2</v>
      </c>
      <c r="K93" s="74">
        <v>3.1899999999999998E-2</v>
      </c>
      <c r="L93" s="74">
        <v>3.5200000000000002E-2</v>
      </c>
      <c r="M93" s="74">
        <v>3.2599999999999997E-2</v>
      </c>
      <c r="N93" s="74">
        <v>2.6800000000000001E-2</v>
      </c>
    </row>
    <row r="94" spans="1:14" ht="15.75" thickBot="1">
      <c r="A94" s="75">
        <v>2005</v>
      </c>
      <c r="B94" s="76">
        <v>2.9700000000000001E-2</v>
      </c>
      <c r="C94" s="76">
        <v>3.0099999999999998E-2</v>
      </c>
      <c r="D94" s="76">
        <v>3.15E-2</v>
      </c>
      <c r="E94" s="76">
        <v>3.5099999999999999E-2</v>
      </c>
      <c r="F94" s="76">
        <v>2.8000000000000001E-2</v>
      </c>
      <c r="G94" s="76">
        <v>2.53E-2</v>
      </c>
      <c r="H94" s="76">
        <v>3.1699999999999999E-2</v>
      </c>
      <c r="I94" s="76">
        <v>3.6400000000000002E-2</v>
      </c>
      <c r="J94" s="76">
        <v>4.6899999999999997E-2</v>
      </c>
      <c r="K94" s="76">
        <v>4.3499999999999997E-2</v>
      </c>
      <c r="L94" s="76">
        <v>3.4599999999999999E-2</v>
      </c>
      <c r="M94" s="76">
        <v>3.4200000000000001E-2</v>
      </c>
      <c r="N94" s="76">
        <v>3.39E-2</v>
      </c>
    </row>
    <row r="95" spans="1:14" ht="15.75" thickBot="1">
      <c r="A95" s="73">
        <v>2006</v>
      </c>
      <c r="B95" s="74">
        <v>3.9899999999999998E-2</v>
      </c>
      <c r="C95" s="74">
        <v>3.5999999999999997E-2</v>
      </c>
      <c r="D95" s="74">
        <v>3.3599999999999998E-2</v>
      </c>
      <c r="E95" s="74">
        <v>3.5499999999999997E-2</v>
      </c>
      <c r="F95" s="74">
        <v>4.1700000000000001E-2</v>
      </c>
      <c r="G95" s="74">
        <v>4.3200000000000002E-2</v>
      </c>
      <c r="H95" s="74">
        <v>4.1500000000000002E-2</v>
      </c>
      <c r="I95" s="74">
        <v>3.8199999999999998E-2</v>
      </c>
      <c r="J95" s="74">
        <v>2.06E-2</v>
      </c>
      <c r="K95" s="74">
        <v>1.3100000000000001E-2</v>
      </c>
      <c r="L95" s="74">
        <v>1.9699999999999999E-2</v>
      </c>
      <c r="M95" s="74">
        <v>2.5399999999999999E-2</v>
      </c>
      <c r="N95" s="74">
        <v>3.2399999999999998E-2</v>
      </c>
    </row>
    <row r="96" spans="1:14" ht="15.75" thickBot="1">
      <c r="A96" s="75">
        <v>2007</v>
      </c>
      <c r="B96" s="76">
        <v>2.0799999999999999E-2</v>
      </c>
      <c r="C96" s="76">
        <v>2.4199999999999999E-2</v>
      </c>
      <c r="D96" s="76">
        <v>2.7799999999999998E-2</v>
      </c>
      <c r="E96" s="76">
        <v>2.5700000000000001E-2</v>
      </c>
      <c r="F96" s="76">
        <v>2.69E-2</v>
      </c>
      <c r="G96" s="76">
        <v>2.69E-2</v>
      </c>
      <c r="H96" s="76">
        <v>2.3599999999999999E-2</v>
      </c>
      <c r="I96" s="76">
        <v>1.9699999999999999E-2</v>
      </c>
      <c r="J96" s="76">
        <v>2.76E-2</v>
      </c>
      <c r="K96" s="76">
        <v>3.5400000000000001E-2</v>
      </c>
      <c r="L96" s="76">
        <v>4.3099999999999999E-2</v>
      </c>
      <c r="M96" s="76">
        <v>4.0800000000000003E-2</v>
      </c>
      <c r="N96" s="76">
        <v>2.8500000000000001E-2</v>
      </c>
    </row>
    <row r="97" spans="1:14" ht="15.75" thickBot="1">
      <c r="A97" s="73">
        <v>2008</v>
      </c>
      <c r="B97" s="74">
        <v>4.2799999999999998E-2</v>
      </c>
      <c r="C97" s="74">
        <v>4.0300000000000002E-2</v>
      </c>
      <c r="D97" s="74">
        <v>3.9800000000000002E-2</v>
      </c>
      <c r="E97" s="74">
        <v>3.9399999999999998E-2</v>
      </c>
      <c r="F97" s="74">
        <v>4.1799999999999997E-2</v>
      </c>
      <c r="G97" s="74">
        <v>5.0200000000000002E-2</v>
      </c>
      <c r="H97" s="74">
        <v>5.6000000000000001E-2</v>
      </c>
      <c r="I97" s="74">
        <v>5.3699999999999998E-2</v>
      </c>
      <c r="J97" s="74">
        <v>4.9399999999999999E-2</v>
      </c>
      <c r="K97" s="74">
        <v>3.6600000000000001E-2</v>
      </c>
      <c r="L97" s="74">
        <v>1.0699999999999999E-2</v>
      </c>
      <c r="M97" s="74">
        <v>8.9999999999999998E-4</v>
      </c>
      <c r="N97" s="74">
        <v>3.85E-2</v>
      </c>
    </row>
    <row r="98" spans="1:14" ht="15.75" thickBot="1">
      <c r="A98" s="75">
        <v>2009</v>
      </c>
      <c r="B98" s="76">
        <v>2.9999999999999997E-4</v>
      </c>
      <c r="C98" s="76">
        <v>2.3999999999999998E-3</v>
      </c>
      <c r="D98" s="76">
        <v>-3.8E-3</v>
      </c>
      <c r="E98" s="76">
        <v>-7.4000000000000003E-3</v>
      </c>
      <c r="F98" s="76">
        <v>-1.2800000000000001E-2</v>
      </c>
      <c r="G98" s="76">
        <v>-1.43E-2</v>
      </c>
      <c r="H98" s="76">
        <v>-2.1000000000000001E-2</v>
      </c>
      <c r="I98" s="76">
        <v>-1.4800000000000001E-2</v>
      </c>
      <c r="J98" s="76">
        <v>-1.29E-2</v>
      </c>
      <c r="K98" s="76">
        <v>-1.8E-3</v>
      </c>
      <c r="L98" s="76">
        <v>1.84E-2</v>
      </c>
      <c r="M98" s="76">
        <v>2.7199999999999998E-2</v>
      </c>
      <c r="N98" s="76">
        <v>-3.3999999999999998E-3</v>
      </c>
    </row>
    <row r="99" spans="1:14" ht="15.75" thickBot="1">
      <c r="A99" s="73">
        <v>2010</v>
      </c>
      <c r="B99" s="74">
        <v>2.63E-2</v>
      </c>
      <c r="C99" s="74">
        <v>2.1399999999999999E-2</v>
      </c>
      <c r="D99" s="74">
        <v>2.3099999999999999E-2</v>
      </c>
      <c r="E99" s="74">
        <v>2.24E-2</v>
      </c>
      <c r="F99" s="74">
        <v>2.0199999999999999E-2</v>
      </c>
      <c r="G99" s="74">
        <v>1.0500000000000001E-2</v>
      </c>
      <c r="H99" s="74">
        <v>1.24E-2</v>
      </c>
      <c r="I99" s="74">
        <v>1.15E-2</v>
      </c>
      <c r="J99" s="74">
        <v>1.14E-2</v>
      </c>
      <c r="K99" s="74">
        <v>1.17E-2</v>
      </c>
      <c r="L99" s="74">
        <v>1.14E-2</v>
      </c>
      <c r="M99" s="74">
        <v>1.4999999999999999E-2</v>
      </c>
      <c r="N99" s="74">
        <v>1.6400000000000001E-2</v>
      </c>
    </row>
    <row r="100" spans="1:14" ht="15.75" thickBot="1">
      <c r="A100" s="75">
        <v>2011</v>
      </c>
      <c r="B100" s="76">
        <v>1.6299999999999999E-2</v>
      </c>
      <c r="C100" s="76">
        <v>2.1100000000000001E-2</v>
      </c>
      <c r="D100" s="76">
        <v>2.6800000000000001E-2</v>
      </c>
      <c r="E100" s="76">
        <v>3.1600000000000003E-2</v>
      </c>
      <c r="F100" s="76">
        <v>3.5700000000000003E-2</v>
      </c>
      <c r="G100" s="76">
        <v>3.56E-2</v>
      </c>
      <c r="H100" s="76">
        <v>3.6299999999999999E-2</v>
      </c>
      <c r="I100" s="76">
        <v>3.7699999999999997E-2</v>
      </c>
      <c r="J100" s="76">
        <v>3.8699999999999998E-2</v>
      </c>
      <c r="K100" s="76">
        <v>3.5299999999999998E-2</v>
      </c>
      <c r="L100" s="76">
        <v>3.39E-2</v>
      </c>
      <c r="M100" s="76">
        <v>2.9600000000000001E-2</v>
      </c>
      <c r="N100" s="76">
        <v>3.1600000000000003E-2</v>
      </c>
    </row>
    <row r="101" spans="1:14" ht="15.75" thickBot="1">
      <c r="A101" s="73">
        <v>2012</v>
      </c>
      <c r="B101" s="74">
        <v>2.93E-2</v>
      </c>
      <c r="C101" s="74">
        <v>2.87E-2</v>
      </c>
      <c r="D101" s="74">
        <v>2.6499999999999999E-2</v>
      </c>
      <c r="E101" s="74">
        <v>2.3E-2</v>
      </c>
      <c r="F101" s="74">
        <v>1.7000000000000001E-2</v>
      </c>
      <c r="G101" s="74">
        <v>1.66E-2</v>
      </c>
      <c r="H101" s="74">
        <v>1.41E-2</v>
      </c>
      <c r="I101" s="74">
        <v>1.6899999999999998E-2</v>
      </c>
      <c r="J101" s="74">
        <v>1.9900000000000001E-2</v>
      </c>
      <c r="K101" s="74">
        <v>2.1600000000000001E-2</v>
      </c>
      <c r="L101" s="74">
        <v>1.7600000000000001E-2</v>
      </c>
      <c r="M101" s="74">
        <v>1.7399999999999999E-2</v>
      </c>
      <c r="N101" s="74">
        <v>2.07E-2</v>
      </c>
    </row>
    <row r="102" spans="1:14" ht="15.75" thickBot="1">
      <c r="A102" s="75">
        <v>2013</v>
      </c>
      <c r="B102" s="76">
        <v>1.5900000000000001E-2</v>
      </c>
      <c r="C102" s="76">
        <v>1.9800000000000002E-2</v>
      </c>
      <c r="D102" s="76">
        <v>1.47E-2</v>
      </c>
      <c r="E102" s="76">
        <v>1.06E-2</v>
      </c>
      <c r="F102" s="76">
        <v>1.3599999999999999E-2</v>
      </c>
      <c r="G102" s="76">
        <v>1.7500000000000002E-2</v>
      </c>
      <c r="H102" s="76">
        <v>1.9599999999999999E-2</v>
      </c>
      <c r="I102" s="76">
        <v>1.52E-2</v>
      </c>
      <c r="J102" s="76">
        <v>1.18E-2</v>
      </c>
      <c r="K102" s="76">
        <v>9.5999999999999992E-3</v>
      </c>
      <c r="L102" s="76">
        <v>1.24E-2</v>
      </c>
      <c r="M102" s="76">
        <v>1.4999999999999999E-2</v>
      </c>
      <c r="N102" s="76">
        <v>1.47E-2</v>
      </c>
    </row>
    <row r="103" spans="1:14">
      <c r="A103" s="73">
        <v>2014</v>
      </c>
      <c r="B103" s="74">
        <v>1.5800000000000002E-2</v>
      </c>
      <c r="C103" s="74">
        <v>1.1299999999999999E-2</v>
      </c>
      <c r="D103" s="74">
        <v>1.5100000000000001E-2</v>
      </c>
      <c r="E103" s="74">
        <v>1.95E-2</v>
      </c>
      <c r="F103" s="74">
        <v>2.1299999999999999E-2</v>
      </c>
      <c r="G103" s="74">
        <v>2.07E-2</v>
      </c>
      <c r="H103" s="74">
        <v>1.9900000000000001E-2</v>
      </c>
      <c r="I103" s="74">
        <v>1.7000000000000001E-2</v>
      </c>
      <c r="J103" s="74">
        <v>1.66E-2</v>
      </c>
      <c r="K103" s="73"/>
      <c r="L103" s="73"/>
      <c r="M103" s="73"/>
      <c r="N103" s="74">
        <f>AVERAGE(B103:J103)</f>
        <v>1.7466666666666669E-2</v>
      </c>
    </row>
  </sheetData>
  <sortState ref="A3:N103">
    <sortCondition ref="A3:A103"/>
  </sortState>
  <mergeCells count="1">
    <mergeCell ref="A1:N1"/>
  </mergeCells>
  <hyperlinks>
    <hyperlink ref="A2" r:id="rId1" display="javascript:__doPostBack('GridView1','Sort$DataYear')"/>
    <hyperlink ref="B2" r:id="rId2" display="javascript:__doPostBack('GridView1','Sort$Jan')"/>
    <hyperlink ref="C2" r:id="rId3" display="javascript:__doPostBack('GridView1','Sort$Feb')"/>
    <hyperlink ref="D2" r:id="rId4" display="javascript:__doPostBack('GridView1','Sort$Mar')"/>
    <hyperlink ref="E2" r:id="rId5" display="javascript:__doPostBack('GridView1','Sort$Apr')"/>
    <hyperlink ref="F2" r:id="rId6" display="javascript:__doPostBack('GridView1','Sort$May')"/>
    <hyperlink ref="G2" r:id="rId7" display="javascript:__doPostBack('GridView1','Sort$Jun')"/>
    <hyperlink ref="H2" r:id="rId8" display="javascript:__doPostBack('GridView1','Sort$Jul')"/>
    <hyperlink ref="I2" r:id="rId9" display="javascript:__doPostBack('GridView1','Sort$Aug')"/>
    <hyperlink ref="J2" r:id="rId10" display="javascript:__doPostBack('GridView1','Sort$Sep')"/>
    <hyperlink ref="K2" r:id="rId11" display="javascript:__doPostBack('GridView1','Sort$Oct')"/>
    <hyperlink ref="L2" r:id="rId12" display="javascript:__doPostBack('GridView1','Sort$Nov')"/>
    <hyperlink ref="M2" r:id="rId13" display="javascript:__doPostBack('GridView1','Sort$Decm')"/>
    <hyperlink ref="N2" r:id="rId14" display="javascript:__doPostBack('GridView1','Sort$Annual')"/>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Composite</vt:lpstr>
      <vt:lpstr>Composite Spreadsheet</vt:lpstr>
      <vt:lpstr>Congress</vt:lpstr>
      <vt:lpstr>Presidents</vt:lpstr>
      <vt:lpstr>Congress Scratch</vt:lpstr>
      <vt:lpstr>GDP</vt:lpstr>
      <vt:lpstr>GDI</vt:lpstr>
      <vt:lpstr>Income</vt:lpstr>
      <vt:lpstr>Unemployment</vt:lpstr>
      <vt:lpstr>Deficit</vt:lpstr>
      <vt:lpstr>S&amp;P 500</vt:lpstr>
      <vt:lpstr>Inflation</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Dreher</dc:creator>
  <cp:lastModifiedBy>Mark Dreher</cp:lastModifiedBy>
  <dcterms:created xsi:type="dcterms:W3CDTF">2014-11-05T20:40:58Z</dcterms:created>
  <dcterms:modified xsi:type="dcterms:W3CDTF">2014-11-13T02:11:28Z</dcterms:modified>
</cp:coreProperties>
</file>